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06-2021 - Limpeza - Postos - URSP\"/>
    </mc:Choice>
  </mc:AlternateContent>
  <xr:revisionPtr revIDLastSave="0" documentId="13_ncr:1_{792961E7-B40A-45FB-BFD1-21AD8F162DD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MATERIAIS - LOTE I" sheetId="3" r:id="rId1"/>
    <sheet name="INSUMOS - EQUIP - LOTE I" sheetId="4" r:id="rId2"/>
    <sheet name="LOTE I - ITEM I" sheetId="1" r:id="rId3"/>
    <sheet name="LOTE I - ITEM II" sheetId="5" r:id="rId4"/>
    <sheet name="LOTE I - ITEM III" sheetId="8" r:id="rId5"/>
    <sheet name="RESUMO - LOTE I" sheetId="7" r:id="rId6"/>
  </sheets>
  <definedNames>
    <definedName name="_xlnm.Print_Area" localSheetId="1">'INSUMOS - EQUIP - LOTE I'!$A$1:$I$84</definedName>
    <definedName name="_xlnm.Print_Area" localSheetId="0">'INSUMOS - MATERIAIS - LOTE I'!$A$1:$F$108</definedName>
    <definedName name="_xlnm.Print_Area" localSheetId="2">'LOTE I - ITEM I'!$A$1:$F$49</definedName>
    <definedName name="_xlnm.Print_Area" localSheetId="3">'LOTE I - ITEM II'!$A$1:$F$48</definedName>
    <definedName name="_xlnm.Print_Area" localSheetId="4">'LOTE I - ITEM III'!$A$1:$F$48</definedName>
    <definedName name="_xlnm.Print_Area" localSheetId="5">'RESUMO - LOTE I'!$A$1:$F$17</definedName>
    <definedName name="Print_Area" localSheetId="2">'LOTE I - ITEM I'!$A$1:$F$49</definedName>
    <definedName name="Print_Area" localSheetId="3">'LOTE I - ITEM II'!$A$1:$F$48</definedName>
    <definedName name="Print_Area" localSheetId="4">'LOTE I - ITEM III'!$A$1:$F$48</definedName>
    <definedName name="Print_Area" localSheetId="5">'RESUMO - LOTE I'!$A$1:$F$11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8" l="1"/>
  <c r="C36" i="8"/>
  <c r="C35" i="8"/>
  <c r="C34" i="8"/>
  <c r="D28" i="8"/>
  <c r="D27" i="8"/>
  <c r="D16" i="8"/>
  <c r="D17" i="8" s="1"/>
  <c r="G67" i="4"/>
  <c r="G68" i="4"/>
  <c r="G69" i="4"/>
  <c r="H69" i="4" s="1"/>
  <c r="I69" i="4" s="1"/>
  <c r="G70" i="4"/>
  <c r="G71" i="4"/>
  <c r="G72" i="4"/>
  <c r="G73" i="4"/>
  <c r="G74" i="4"/>
  <c r="G75" i="4"/>
  <c r="G76" i="4"/>
  <c r="G77" i="4"/>
  <c r="G78" i="4"/>
  <c r="G79" i="4"/>
  <c r="G80" i="4"/>
  <c r="G81" i="4"/>
  <c r="G66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D83" i="3"/>
  <c r="D84" i="3"/>
  <c r="D85" i="3"/>
  <c r="E85" i="3" s="1"/>
  <c r="D86" i="3"/>
  <c r="D87" i="3"/>
  <c r="D88" i="3"/>
  <c r="D89" i="3"/>
  <c r="D90" i="3"/>
  <c r="D91" i="3"/>
  <c r="D92" i="3"/>
  <c r="D93" i="3"/>
  <c r="E93" i="3" s="1"/>
  <c r="D94" i="3"/>
  <c r="D95" i="3"/>
  <c r="D96" i="3"/>
  <c r="D97" i="3"/>
  <c r="D98" i="3"/>
  <c r="D99" i="3"/>
  <c r="D100" i="3"/>
  <c r="D101" i="3"/>
  <c r="E101" i="3" s="1"/>
  <c r="D102" i="3"/>
  <c r="D103" i="3"/>
  <c r="D104" i="3"/>
  <c r="D105" i="3"/>
  <c r="D82" i="3"/>
  <c r="E82" i="3" s="1"/>
  <c r="E90" i="3"/>
  <c r="D67" i="3"/>
  <c r="E67" i="3" s="1"/>
  <c r="D68" i="3"/>
  <c r="E68" i="3" s="1"/>
  <c r="D69" i="3"/>
  <c r="E69" i="3" s="1"/>
  <c r="D70" i="3"/>
  <c r="E70" i="3" s="1"/>
  <c r="D71" i="3"/>
  <c r="E71" i="3" s="1"/>
  <c r="D72" i="3"/>
  <c r="E72" i="3" s="1"/>
  <c r="D73" i="3"/>
  <c r="E73" i="3" s="1"/>
  <c r="D66" i="3"/>
  <c r="E66" i="3" s="1"/>
  <c r="E37" i="3"/>
  <c r="E38" i="3"/>
  <c r="E39" i="3"/>
  <c r="E40" i="3"/>
  <c r="E41" i="3"/>
  <c r="D16" i="5"/>
  <c r="D17" i="5" s="1"/>
  <c r="E43" i="5" s="1"/>
  <c r="C35" i="5"/>
  <c r="C36" i="5"/>
  <c r="C37" i="5"/>
  <c r="C34" i="5"/>
  <c r="D28" i="5"/>
  <c r="D27" i="5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G43" i="4"/>
  <c r="G44" i="4"/>
  <c r="G45" i="4"/>
  <c r="G46" i="4"/>
  <c r="G47" i="4"/>
  <c r="H71" i="4" s="1"/>
  <c r="I71" i="4" s="1"/>
  <c r="G48" i="4"/>
  <c r="G49" i="4"/>
  <c r="G50" i="4"/>
  <c r="G51" i="4"/>
  <c r="G52" i="4"/>
  <c r="G53" i="4"/>
  <c r="G54" i="4"/>
  <c r="G55" i="4"/>
  <c r="G56" i="4"/>
  <c r="G57" i="4"/>
  <c r="G42" i="4"/>
  <c r="D51" i="3"/>
  <c r="E51" i="3" s="1"/>
  <c r="D52" i="3"/>
  <c r="E52" i="3" s="1"/>
  <c r="D53" i="3"/>
  <c r="E53" i="3" s="1"/>
  <c r="D54" i="3"/>
  <c r="E54" i="3" s="1"/>
  <c r="D55" i="3"/>
  <c r="E55" i="3" s="1"/>
  <c r="D56" i="3"/>
  <c r="E56" i="3" s="1"/>
  <c r="D57" i="3"/>
  <c r="E57" i="3" s="1"/>
  <c r="D58" i="3"/>
  <c r="E58" i="3" s="1"/>
  <c r="D59" i="3"/>
  <c r="E59" i="3" s="1"/>
  <c r="D60" i="3"/>
  <c r="E60" i="3" s="1"/>
  <c r="D61" i="3"/>
  <c r="E61" i="3" s="1"/>
  <c r="D62" i="3"/>
  <c r="E62" i="3" s="1"/>
  <c r="D63" i="3"/>
  <c r="E63" i="3" s="1"/>
  <c r="D64" i="3"/>
  <c r="E64" i="3" s="1"/>
  <c r="D65" i="3"/>
  <c r="E65" i="3" s="1"/>
  <c r="D50" i="3"/>
  <c r="E50" i="3" s="1"/>
  <c r="F33" i="4"/>
  <c r="H33" i="4" s="1"/>
  <c r="I33" i="4" s="1"/>
  <c r="F32" i="4"/>
  <c r="H32" i="4" s="1"/>
  <c r="I32" i="4" s="1"/>
  <c r="F31" i="4"/>
  <c r="H31" i="4" s="1"/>
  <c r="I31" i="4" s="1"/>
  <c r="F30" i="4"/>
  <c r="H30" i="4" s="1"/>
  <c r="I30" i="4" s="1"/>
  <c r="F29" i="4"/>
  <c r="H29" i="4" s="1"/>
  <c r="I29" i="4" s="1"/>
  <c r="F28" i="4"/>
  <c r="H28" i="4" s="1"/>
  <c r="I28" i="4" s="1"/>
  <c r="F27" i="4"/>
  <c r="H27" i="4" s="1"/>
  <c r="I27" i="4" s="1"/>
  <c r="F26" i="4"/>
  <c r="H26" i="4" s="1"/>
  <c r="I26" i="4" s="1"/>
  <c r="F25" i="4"/>
  <c r="H25" i="4" s="1"/>
  <c r="I25" i="4" s="1"/>
  <c r="F24" i="4"/>
  <c r="H24" i="4" s="1"/>
  <c r="I24" i="4" s="1"/>
  <c r="F23" i="4"/>
  <c r="H23" i="4" s="1"/>
  <c r="I23" i="4" s="1"/>
  <c r="F22" i="4"/>
  <c r="H22" i="4" s="1"/>
  <c r="I22" i="4" s="1"/>
  <c r="F21" i="4"/>
  <c r="H21" i="4" s="1"/>
  <c r="I21" i="4" s="1"/>
  <c r="F20" i="4"/>
  <c r="H20" i="4" s="1"/>
  <c r="I20" i="4" s="1"/>
  <c r="F19" i="4"/>
  <c r="H19" i="4" s="1"/>
  <c r="I19" i="4" s="1"/>
  <c r="F18" i="4"/>
  <c r="H18" i="4" s="1"/>
  <c r="I18" i="4" s="1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C38" i="8" l="1"/>
  <c r="H78" i="4"/>
  <c r="I78" i="4" s="1"/>
  <c r="H76" i="4"/>
  <c r="I76" i="4" s="1"/>
  <c r="E43" i="8"/>
  <c r="H67" i="4"/>
  <c r="I67" i="4" s="1"/>
  <c r="H77" i="4"/>
  <c r="I77" i="4" s="1"/>
  <c r="H68" i="4"/>
  <c r="I68" i="4" s="1"/>
  <c r="H75" i="4"/>
  <c r="I75" i="4" s="1"/>
  <c r="H66" i="4"/>
  <c r="I66" i="4" s="1"/>
  <c r="H74" i="4"/>
  <c r="I74" i="4" s="1"/>
  <c r="H81" i="4"/>
  <c r="I81" i="4" s="1"/>
  <c r="H73" i="4"/>
  <c r="I73" i="4" s="1"/>
  <c r="H80" i="4"/>
  <c r="I80" i="4" s="1"/>
  <c r="H72" i="4"/>
  <c r="I72" i="4" s="1"/>
  <c r="H79" i="4"/>
  <c r="I79" i="4" s="1"/>
  <c r="H70" i="4"/>
  <c r="I70" i="4" s="1"/>
  <c r="H51" i="4"/>
  <c r="I51" i="4" s="1"/>
  <c r="H43" i="4"/>
  <c r="I43" i="4" s="1"/>
  <c r="H50" i="4"/>
  <c r="I50" i="4" s="1"/>
  <c r="H42" i="4"/>
  <c r="I42" i="4" s="1"/>
  <c r="H45" i="4"/>
  <c r="I45" i="4" s="1"/>
  <c r="H52" i="4"/>
  <c r="I52" i="4" s="1"/>
  <c r="E98" i="3"/>
  <c r="E83" i="3"/>
  <c r="E91" i="3"/>
  <c r="E99" i="3"/>
  <c r="E84" i="3"/>
  <c r="E92" i="3"/>
  <c r="E100" i="3"/>
  <c r="E86" i="3"/>
  <c r="E94" i="3"/>
  <c r="E102" i="3"/>
  <c r="E87" i="3"/>
  <c r="E95" i="3"/>
  <c r="E103" i="3"/>
  <c r="E88" i="3"/>
  <c r="E96" i="3"/>
  <c r="E104" i="3"/>
  <c r="E89" i="3"/>
  <c r="E97" i="3"/>
  <c r="E105" i="3"/>
  <c r="H44" i="4"/>
  <c r="I44" i="4" s="1"/>
  <c r="C38" i="5"/>
  <c r="H47" i="4"/>
  <c r="I47" i="4" s="1"/>
  <c r="H54" i="4"/>
  <c r="I54" i="4" s="1"/>
  <c r="H46" i="4"/>
  <c r="I46" i="4" s="1"/>
  <c r="H53" i="4"/>
  <c r="I53" i="4" s="1"/>
  <c r="H48" i="4"/>
  <c r="I48" i="4" s="1"/>
  <c r="H55" i="4"/>
  <c r="I55" i="4" s="1"/>
  <c r="H49" i="4"/>
  <c r="I49" i="4" s="1"/>
  <c r="H56" i="4"/>
  <c r="I56" i="4" s="1"/>
  <c r="H57" i="4"/>
  <c r="I57" i="4" s="1"/>
  <c r="I34" i="4"/>
  <c r="I36" i="4" s="1"/>
  <c r="D22" i="1" s="1"/>
  <c r="E74" i="3"/>
  <c r="E76" i="3" s="1"/>
  <c r="D21" i="5" s="1"/>
  <c r="E42" i="3"/>
  <c r="E44" i="3" s="1"/>
  <c r="D21" i="1" s="1"/>
  <c r="I82" i="4" l="1"/>
  <c r="I84" i="4" s="1"/>
  <c r="D22" i="8" s="1"/>
  <c r="E106" i="3"/>
  <c r="E108" i="3" s="1"/>
  <c r="D21" i="8" s="1"/>
  <c r="I58" i="4"/>
  <c r="I60" i="4" s="1"/>
  <c r="D22" i="5" s="1"/>
  <c r="D23" i="1"/>
  <c r="E44" i="1" s="1"/>
  <c r="D23" i="8" l="1"/>
  <c r="E27" i="8" s="1"/>
  <c r="E28" i="8" s="1"/>
  <c r="E29" i="8" s="1"/>
  <c r="E45" i="8" s="1"/>
  <c r="E37" i="8" s="1"/>
  <c r="D23" i="5"/>
  <c r="E27" i="5" s="1"/>
  <c r="E28" i="5" s="1"/>
  <c r="E44" i="8" l="1"/>
  <c r="E44" i="5"/>
  <c r="E35" i="8"/>
  <c r="E36" i="8"/>
  <c r="E34" i="8"/>
  <c r="E29" i="5"/>
  <c r="E45" i="5" s="1"/>
  <c r="E38" i="8" l="1"/>
  <c r="E46" i="8" s="1"/>
  <c r="E48" i="8" s="1"/>
  <c r="E16" i="7" s="1"/>
  <c r="F16" i="7" s="1"/>
  <c r="E34" i="5"/>
  <c r="E37" i="5"/>
  <c r="E36" i="5"/>
  <c r="E35" i="5"/>
  <c r="E38" i="5" l="1"/>
  <c r="E46" i="5" s="1"/>
  <c r="E48" i="5" s="1"/>
  <c r="E15" i="7" s="1"/>
  <c r="F15" i="7" s="1"/>
  <c r="C38" i="1" l="1"/>
  <c r="D17" i="1" l="1"/>
  <c r="E43" i="1" l="1"/>
  <c r="E27" i="1"/>
  <c r="E28" i="1" s="1"/>
  <c r="E29" i="1" l="1"/>
  <c r="E45" i="1" s="1"/>
  <c r="E37" i="1" s="1"/>
  <c r="E34" i="1" l="1"/>
  <c r="E35" i="1"/>
  <c r="E36" i="1"/>
  <c r="E38" i="1" l="1"/>
  <c r="E46" i="1" s="1"/>
  <c r="E48" i="1" s="1"/>
  <c r="E14" i="7" l="1"/>
  <c r="F14" i="7" s="1"/>
  <c r="F17" i="7" s="1"/>
</calcChain>
</file>

<file path=xl/sharedStrings.xml><?xml version="1.0" encoding="utf-8"?>
<sst xmlns="http://schemas.openxmlformats.org/spreadsheetml/2006/main" count="589" uniqueCount="157">
  <si>
    <t>(Incluindo todos os encargos sociais e trabalhistas)</t>
  </si>
  <si>
    <t>Especificação</t>
  </si>
  <si>
    <t>Unidade de Medida</t>
  </si>
  <si>
    <t>QTD</t>
  </si>
  <si>
    <t>SUBTOTAL B</t>
  </si>
  <si>
    <t>C</t>
  </si>
  <si>
    <t>Item</t>
  </si>
  <si>
    <t>Valor total</t>
  </si>
  <si>
    <t>C1</t>
  </si>
  <si>
    <t>C2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</si>
  <si>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</si>
  <si>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</si>
  <si>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</si>
  <si>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</si>
  <si>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</si>
  <si>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</si>
  <si>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</si>
  <si>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</si>
  <si>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</si>
  <si>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</si>
  <si>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</si>
  <si>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</si>
  <si>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</si>
  <si>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</si>
  <si>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</si>
  <si>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</si>
  <si>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</si>
  <si>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</si>
  <si>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</si>
  <si>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</si>
  <si>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</si>
  <si>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</si>
  <si>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* Os valores referentes aos custos indiretos e lucro são obtidos aplicando-se o percentual sobre o subtotal A</t>
  </si>
  <si>
    <t>SUBTOTAL A</t>
  </si>
  <si>
    <t>A) CUSTO UNITÁRIO DE MÃO DE OBRA</t>
  </si>
  <si>
    <t>Diária</t>
  </si>
  <si>
    <t>Servente</t>
  </si>
  <si>
    <t>Materiais</t>
  </si>
  <si>
    <t>Equipamentos</t>
  </si>
  <si>
    <t>Custo Unitário</t>
  </si>
  <si>
    <t>B) CUSTO UNITÁRIO COM MATERIAIS E EQUIPAMENTOS</t>
  </si>
  <si>
    <t>Custo unitário por diária</t>
  </si>
  <si>
    <t>C) CUSTOS INDIRETOS E LUCRO *</t>
  </si>
  <si>
    <t>Custo por diária</t>
  </si>
  <si>
    <t>D) TRIBUTOS</t>
  </si>
  <si>
    <t>D1</t>
  </si>
  <si>
    <t>D2</t>
  </si>
  <si>
    <t>D3</t>
  </si>
  <si>
    <t>D4</t>
  </si>
  <si>
    <t>VALOR DA DIÁRIA</t>
  </si>
  <si>
    <t>D</t>
  </si>
  <si>
    <t>CUSTO UNITÁRIO DE MÃO DE OBRA</t>
  </si>
  <si>
    <t>CUSTO UNITÁRIO COM MATERIAIS E EQUIPAMENTOS</t>
  </si>
  <si>
    <t>PLANILHA ESTIMATIVA PARA O CUSTO MENSAL DOS INSUMOS (MÓDULO 5 – INSUMOS DIVERSOS)</t>
  </si>
  <si>
    <t>(A)</t>
  </si>
  <si>
    <t>(B)</t>
  </si>
  <si>
    <t>(C)</t>
  </si>
  <si>
    <t>(D)</t>
  </si>
  <si>
    <t>(E = D X C)</t>
  </si>
  <si>
    <t>Material</t>
  </si>
  <si>
    <t>Unidade de medida</t>
  </si>
  <si>
    <t>Valor Unitário R$</t>
  </si>
  <si>
    <t>R$</t>
  </si>
  <si>
    <t>Unidade</t>
  </si>
  <si>
    <t>Par</t>
  </si>
  <si>
    <t>II) QUANTIDADE DE PROFISSIONAIS A SEREM ALOCADOS</t>
  </si>
  <si>
    <t>III) VALOR MENSAL A APROPRIAR POR PROFISSIONAL ALOCADO (I / II)</t>
  </si>
  <si>
    <t>OBS: Os licitantes devem preencher os campos marcados em amarelo</t>
  </si>
  <si>
    <t xml:space="preserve">Nº Processo </t>
  </si>
  <si>
    <t>PLANILHA 03</t>
  </si>
  <si>
    <t>(E) = [(60/D) * C]</t>
  </si>
  <si>
    <t>(F)</t>
  </si>
  <si>
    <t>(G = F X E)</t>
  </si>
  <si>
    <t>(H = G / 60)</t>
  </si>
  <si>
    <t>Vida Útil (Meses)</t>
  </si>
  <si>
    <t>QTD a ser utilizada no período máximo vigência do contrato (60 meses)</t>
  </si>
  <si>
    <t>Valor unitário R$</t>
  </si>
  <si>
    <t>Valor total R$</t>
  </si>
  <si>
    <t>Galão - 5L</t>
  </si>
  <si>
    <t>Frasco</t>
  </si>
  <si>
    <t>MATERIAL DE LIMPEZA (Item 9 do Termo de Referência)</t>
  </si>
  <si>
    <t>Quantidade Anual Estimada</t>
  </si>
  <si>
    <t>II) QUANTIDADE ANUAL DE DIÁRIAS</t>
  </si>
  <si>
    <t>III) VALOR POR DIÁRIA (I / II)</t>
  </si>
  <si>
    <t>Água Sanitária</t>
  </si>
  <si>
    <t>Álcool Antisséptico 70%, Em Gel Para Assepsia Das Mãos</t>
  </si>
  <si>
    <t>Aromatizante Spray Para Ambiente</t>
  </si>
  <si>
    <t>Desinfetante Líquido Concentrado - Diluição Mínima De 1/20</t>
  </si>
  <si>
    <t>Esponja Para Limpeza Dupla Face</t>
  </si>
  <si>
    <t>Flanela De Algodão 40Cm X 40Cm</t>
  </si>
  <si>
    <t>Limpador De Vidro</t>
  </si>
  <si>
    <t>Pano De Chão Alvejado Grande</t>
  </si>
  <si>
    <t>Sabão Em Pedra</t>
  </si>
  <si>
    <t>Sabonete Líquido Para As Mãos</t>
  </si>
  <si>
    <t>VALOR UNITÁRIO DA DIÁRIA – ITEM I</t>
  </si>
  <si>
    <t>OBS: As licitantes devem preencher os campos marcados em amarelo</t>
  </si>
  <si>
    <t>Balde De Polipropileno - 25L</t>
  </si>
  <si>
    <t>Desentupidor Para Pia</t>
  </si>
  <si>
    <t>Desentupidor Para Sanitário</t>
  </si>
  <si>
    <t>Dispensador De Sabonete Líquido</t>
  </si>
  <si>
    <t>Dispensador De Álcool Em Gel</t>
  </si>
  <si>
    <t>Dispensador De Papel Higiênico</t>
  </si>
  <si>
    <t>Dispensador De Papel Toalha</t>
  </si>
  <si>
    <t>Escova Multiuso Para Limpeza De Tecidos, Com Cerdas Resistentes</t>
  </si>
  <si>
    <t>Escova Sanitária Com Suporte</t>
  </si>
  <si>
    <t>Lixeira Com Pedal Para Copa, Em Polipropileno - 30L</t>
  </si>
  <si>
    <t>Pá Para Lixo, Cabo Longo</t>
  </si>
  <si>
    <t>Rodo Para Limpeza De Vidros, Em Alumínio, Com Bucha Abrasiva</t>
  </si>
  <si>
    <t>Rodo Para Limpeza Geral, 40Cm</t>
  </si>
  <si>
    <t>I) VALOR ANUAL A APROPRIAR</t>
  </si>
  <si>
    <t>Valor anual a apropriar R$</t>
  </si>
  <si>
    <t>EQUIPAMENTOS  (Item 9 do Termo de Referência)</t>
  </si>
  <si>
    <t>ITEM</t>
  </si>
  <si>
    <t>DESCRIÇÃO</t>
  </si>
  <si>
    <t>UNIDADE DE MEDIDA</t>
  </si>
  <si>
    <t>VALOR UNITÁRIO</t>
  </si>
  <si>
    <t>VALOR TOTAL</t>
  </si>
  <si>
    <t>QTD ANUAL ESTIMADA</t>
  </si>
  <si>
    <t>SUBTOTAL D</t>
  </si>
  <si>
    <t>VALOR GLOBAL DA PROPOSTA</t>
  </si>
  <si>
    <t>VALOR UNITÁRIO DA DIÁRIA – ITEM II</t>
  </si>
  <si>
    <t>Detergente Líquido Neutro Biodegradável (Catmat Sustentável)</t>
  </si>
  <si>
    <t>Esponja De Lã De Aço</t>
  </si>
  <si>
    <t>Limpador Multiuso (Catmat Sustentável)</t>
  </si>
  <si>
    <t>Lustrador De Moveis</t>
  </si>
  <si>
    <t>Luvas Resistentes E Duráveis, Em Látex, Palma Antiderrapante -Tamanho De Acordo Com A Necessidade Do Servente</t>
  </si>
  <si>
    <t>Papel Toalha Interfolhado, 21 X 23 Cm, Branco, Macio, Sem Perfume, 100% Fibra Celulósica (Celulose Virgem), Folha Dupla, Tipo Cai-Cai.</t>
  </si>
  <si>
    <t>Sabão Em Pó Biodegradável (Catmat Sustentável)</t>
  </si>
  <si>
    <t>Saco De Lixo, Preto, Alta Resistência Com Capacidade De 100L, Biodegradável (Catmat Sustentável)</t>
  </si>
  <si>
    <t>Saco De Lixo, Preto, Alta Resistência Com Capacidade De 20L,
Biodegradável (Catmat Sustentável)</t>
  </si>
  <si>
    <t>Saco De Lixo, Preto, Alta Resistência Com Capacidade De 60L,
Biodegradável (Catmat Sustentável)</t>
  </si>
  <si>
    <t>Saponáceo Cremoso Biodegradável (Catmat Sustentável)</t>
  </si>
  <si>
    <t>Papel Higiênico Interfolhado, Branco, Macio, Sem Perfume, Folha Dupla, 100% Fibra Celulósica (Celulose Virgem) - Tipo I</t>
  </si>
  <si>
    <t>Galão - 5 L</t>
  </si>
  <si>
    <t>Frasco - 500ml</t>
  </si>
  <si>
    <t>Pcte c/ 8 unid.</t>
  </si>
  <si>
    <t>Pcte c/ 3 unid.</t>
  </si>
  <si>
    <t>Frasco - 500 ml</t>
  </si>
  <si>
    <t>Caixa c/ 2400fl.</t>
  </si>
  <si>
    <t>Pacote 5 unid.</t>
  </si>
  <si>
    <t>Caixa - 1kg</t>
  </si>
  <si>
    <t>Pacote 100
unid.</t>
  </si>
  <si>
    <t>Pacote c/8
rolos de
250m/cada</t>
  </si>
  <si>
    <t>Sistema cai-cai,
pacote com
12.000 fl</t>
  </si>
  <si>
    <t>Pacote c/12
rolos de
30m/cada</t>
  </si>
  <si>
    <t>ITEM 1 - Posto de Fiscalização Rodoviário de Lins/SP</t>
  </si>
  <si>
    <t>ITEM 2 - Posto de Fiscalização Rodoviário de Registro/SP</t>
  </si>
  <si>
    <t>ITEM 3 - Posto de Fiscalização Rodoviário de Roseira/SP</t>
  </si>
  <si>
    <t>Lixeira Basculante Para Sanitário, Em Polipropileno - 30L</t>
  </si>
  <si>
    <t>Vassoura Para Área Externa, Cerdas Grossas</t>
  </si>
  <si>
    <t>Vassoura Para Área Interna, Cerdas Finas</t>
  </si>
  <si>
    <t>Posto de Fiscalização Rodoviário de Lins/SP</t>
  </si>
  <si>
    <t>Posto de Fiscalização Rodoviário de Registro/SP</t>
  </si>
  <si>
    <t>Posto de Fiscalização Rodoviário de Roseira/SP</t>
  </si>
  <si>
    <t>50515.042404/2021-81</t>
  </si>
  <si>
    <t>LOTE I - SÃO PAULO</t>
  </si>
  <si>
    <t>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</si>
</sst>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0"/>
      <color theme="1"/>
      <name val="Ecofont Vera Sans"/>
    </font>
    <font>
      <sz val="8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9"/>
      <color theme="1"/>
      <name val="Ecofont Vera Sans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 applyAlignment="1">
      <alignment vertical="center" wrapText="1"/>
    </xf>
    <xf numFmtId="16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5" borderId="0" xfId="0" applyFill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6" borderId="0" xfId="0" applyFill="1"/>
    <xf numFmtId="0" fontId="5" fillId="7" borderId="8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hidden="1"/>
    </xf>
    <xf numFmtId="0" fontId="5" fillId="7" borderId="9" xfId="0" applyFont="1" applyFill="1" applyBorder="1" applyProtection="1">
      <protection locked="0"/>
    </xf>
    <xf numFmtId="0" fontId="5" fillId="7" borderId="10" xfId="0" applyFont="1" applyFill="1" applyBorder="1" applyProtection="1">
      <protection locked="0"/>
    </xf>
    <xf numFmtId="0" fontId="9" fillId="0" borderId="9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12" xfId="0" applyFont="1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12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4" fontId="9" fillId="3" borderId="2" xfId="3" applyFont="1" applyFill="1" applyBorder="1" applyAlignment="1" applyProtection="1">
      <alignment horizontal="center" vertical="center" wrapText="1"/>
      <protection locked="0"/>
    </xf>
    <xf numFmtId="44" fontId="9" fillId="0" borderId="2" xfId="0" applyNumberFormat="1" applyFont="1" applyBorder="1" applyAlignment="1" applyProtection="1">
      <alignment horizontal="center" vertical="center" wrapText="1"/>
      <protection hidden="1"/>
    </xf>
    <xf numFmtId="44" fontId="13" fillId="0" borderId="15" xfId="0" applyNumberFormat="1" applyFont="1" applyBorder="1" applyAlignment="1" applyProtection="1">
      <alignment wrapText="1"/>
      <protection hidden="1"/>
    </xf>
    <xf numFmtId="44" fontId="4" fillId="0" borderId="2" xfId="3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4" fontId="16" fillId="3" borderId="2" xfId="3" applyFont="1" applyFill="1" applyBorder="1" applyAlignment="1" applyProtection="1">
      <alignment horizontal="center" vertical="center" wrapText="1"/>
      <protection locked="0"/>
    </xf>
    <xf numFmtId="44" fontId="16" fillId="0" borderId="2" xfId="0" applyNumberFormat="1" applyFont="1" applyBorder="1" applyAlignment="1" applyProtection="1">
      <alignment horizontal="center" vertical="center" wrapText="1"/>
      <protection hidden="1"/>
    </xf>
    <xf numFmtId="44" fontId="15" fillId="0" borderId="15" xfId="0" applyNumberFormat="1" applyFont="1" applyBorder="1" applyAlignment="1" applyProtection="1">
      <alignment horizontal="center" vertical="center" wrapText="1"/>
      <protection hidden="1"/>
    </xf>
    <xf numFmtId="44" fontId="13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2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 applyProtection="1">
      <alignment horizontal="center" wrapText="1"/>
      <protection hidden="1"/>
    </xf>
    <xf numFmtId="0" fontId="4" fillId="0" borderId="3" xfId="0" applyFont="1" applyBorder="1" applyAlignment="1">
      <alignment horizontal="center" vertical="center" wrapText="1"/>
    </xf>
    <xf numFmtId="44" fontId="4" fillId="0" borderId="0" xfId="3" applyFont="1" applyBorder="1" applyAlignment="1" applyProtection="1">
      <alignment horizontal="center" vertical="center" wrapText="1"/>
      <protection hidden="1"/>
    </xf>
    <xf numFmtId="10" fontId="5" fillId="3" borderId="2" xfId="2" applyNumberFormat="1" applyFont="1" applyFill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44" fontId="13" fillId="0" borderId="3" xfId="0" applyNumberFormat="1" applyFont="1" applyBorder="1" applyAlignment="1" applyProtection="1">
      <alignment horizontal="center" vertical="center" wrapText="1"/>
      <protection hidden="1"/>
    </xf>
    <xf numFmtId="44" fontId="13" fillId="0" borderId="0" xfId="0" applyNumberFormat="1" applyFont="1" applyBorder="1" applyAlignment="1" applyProtection="1">
      <alignment horizontal="center" vertical="center" wrapText="1"/>
      <protection hidden="1"/>
    </xf>
    <xf numFmtId="1" fontId="18" fillId="0" borderId="2" xfId="0" applyNumberFormat="1" applyFont="1" applyBorder="1" applyAlignment="1" applyProtection="1">
      <alignment horizontal="center" wrapText="1"/>
      <protection hidden="1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4" fontId="21" fillId="7" borderId="2" xfId="1" applyFont="1" applyFill="1" applyBorder="1" applyAlignment="1">
      <alignment horizontal="center" vertical="center" wrapText="1"/>
    </xf>
    <xf numFmtId="164" fontId="21" fillId="0" borderId="2" xfId="0" applyNumberFormat="1" applyFont="1" applyBorder="1" applyAlignment="1">
      <alignment vertical="center" wrapText="1"/>
    </xf>
    <xf numFmtId="0" fontId="19" fillId="4" borderId="2" xfId="0" applyFont="1" applyFill="1" applyBorder="1" applyAlignment="1">
      <alignment horizontal="center" vertical="center" wrapText="1"/>
    </xf>
    <xf numFmtId="164" fontId="19" fillId="0" borderId="2" xfId="0" applyNumberFormat="1" applyFont="1" applyBorder="1" applyAlignment="1">
      <alignment vertical="center" wrapText="1"/>
    </xf>
    <xf numFmtId="0" fontId="0" fillId="0" borderId="0" xfId="0" applyFont="1"/>
    <xf numFmtId="0" fontId="14" fillId="3" borderId="3" xfId="0" applyFont="1" applyFill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hidden="1"/>
    </xf>
    <xf numFmtId="0" fontId="5" fillId="0" borderId="7" xfId="0" applyFont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49" fontId="5" fillId="0" borderId="5" xfId="0" applyNumberFormat="1" applyFont="1" applyBorder="1" applyAlignment="1" applyProtection="1">
      <alignment horizontal="center" vertical="center" wrapText="1"/>
      <protection hidden="1"/>
    </xf>
    <xf numFmtId="49" fontId="5" fillId="0" borderId="7" xfId="0" applyNumberFormat="1" applyFont="1" applyBorder="1" applyAlignment="1" applyProtection="1">
      <alignment horizontal="center" vertical="center" wrapText="1"/>
      <protection hidden="1"/>
    </xf>
    <xf numFmtId="49" fontId="5" fillId="0" borderId="6" xfId="0" applyNumberFormat="1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44" fontId="13" fillId="0" borderId="5" xfId="0" applyNumberFormat="1" applyFont="1" applyBorder="1" applyAlignment="1" applyProtection="1">
      <alignment horizontal="center" vertical="center" wrapText="1"/>
      <protection hidden="1"/>
    </xf>
    <xf numFmtId="44" fontId="13" fillId="0" borderId="7" xfId="0" applyNumberFormat="1" applyFont="1" applyBorder="1" applyAlignment="1" applyProtection="1">
      <alignment horizontal="center" vertical="center" wrapText="1"/>
      <protection hidden="1"/>
    </xf>
    <xf numFmtId="44" fontId="13" fillId="0" borderId="6" xfId="0" applyNumberFormat="1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5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6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4" fontId="5" fillId="7" borderId="5" xfId="1" applyFont="1" applyFill="1" applyBorder="1" applyAlignment="1">
      <alignment horizontal="center" vertical="center" wrapText="1"/>
    </xf>
    <xf numFmtId="164" fontId="5" fillId="7" borderId="7" xfId="1" applyFont="1" applyFill="1" applyBorder="1" applyAlignment="1">
      <alignment horizontal="center" vertical="center" wrapText="1"/>
    </xf>
    <xf numFmtId="164" fontId="5" fillId="7" borderId="6" xfId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5" fillId="3" borderId="2" xfId="2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6" borderId="0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3" borderId="5" xfId="1" applyFont="1" applyFill="1" applyBorder="1" applyAlignment="1">
      <alignment horizontal="center" vertical="center" wrapText="1"/>
    </xf>
    <xf numFmtId="164" fontId="5" fillId="3" borderId="7" xfId="1" applyFont="1" applyFill="1" applyBorder="1" applyAlignment="1">
      <alignment horizontal="center" vertical="center" wrapText="1"/>
    </xf>
    <xf numFmtId="164" fontId="5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/>
    </xf>
  </cellXfs>
  <cellStyles count="5">
    <cellStyle name="Moeda" xfId="1" builtinId="4"/>
    <cellStyle name="Moeda 2" xfId="3" xr:uid="{00000000-0005-0000-0000-000001000000}"/>
    <cellStyle name="Normal" xfId="0" builtinId="0"/>
    <cellStyle name="Porcentagem" xfId="2" builtinId="5"/>
    <cellStyle name="Vírgul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12B23-BDBA-4D98-A870-2D74293828E0}">
  <sheetPr>
    <pageSetUpPr fitToPage="1"/>
  </sheetPr>
  <dimension ref="A1:WVM112"/>
  <sheetViews>
    <sheetView showGridLines="0" tabSelected="1" view="pageBreakPreview" zoomScaleNormal="100" zoomScaleSheetLayoutView="100" workbookViewId="0">
      <selection activeCell="D1" sqref="D1"/>
    </sheetView>
  </sheetViews>
  <sheetFormatPr defaultColWidth="0" defaultRowHeight="0" customHeight="1" zeroHeight="1"/>
  <cols>
    <col min="1" max="1" width="52.5703125" style="23" customWidth="1"/>
    <col min="2" max="2" width="16.42578125" style="23" bestFit="1" customWidth="1"/>
    <col min="3" max="3" width="12.140625" style="23" customWidth="1"/>
    <col min="4" max="5" width="17.7109375" style="23" customWidth="1"/>
    <col min="6" max="256" width="0" style="23" hidden="1"/>
    <col min="257" max="257" width="52.5703125" style="23" hidden="1" customWidth="1"/>
    <col min="258" max="258" width="16.42578125" style="23" hidden="1" customWidth="1"/>
    <col min="259" max="259" width="10.7109375" style="23" hidden="1" customWidth="1"/>
    <col min="260" max="261" width="17.7109375" style="23" hidden="1" customWidth="1"/>
    <col min="262" max="512" width="0" style="23" hidden="1"/>
    <col min="513" max="513" width="52.5703125" style="23" hidden="1" customWidth="1"/>
    <col min="514" max="514" width="16.42578125" style="23" hidden="1" customWidth="1"/>
    <col min="515" max="515" width="10.7109375" style="23" hidden="1" customWidth="1"/>
    <col min="516" max="517" width="17.7109375" style="23" hidden="1" customWidth="1"/>
    <col min="518" max="768" width="0" style="23" hidden="1"/>
    <col min="769" max="769" width="52.5703125" style="23" hidden="1" customWidth="1"/>
    <col min="770" max="770" width="16.42578125" style="23" hidden="1" customWidth="1"/>
    <col min="771" max="771" width="10.7109375" style="23" hidden="1" customWidth="1"/>
    <col min="772" max="773" width="17.7109375" style="23" hidden="1" customWidth="1"/>
    <col min="774" max="1024" width="0" style="23" hidden="1"/>
    <col min="1025" max="1025" width="52.5703125" style="23" hidden="1" customWidth="1"/>
    <col min="1026" max="1026" width="16.42578125" style="23" hidden="1" customWidth="1"/>
    <col min="1027" max="1027" width="10.7109375" style="23" hidden="1" customWidth="1"/>
    <col min="1028" max="1029" width="17.7109375" style="23" hidden="1" customWidth="1"/>
    <col min="1030" max="1280" width="0" style="23" hidden="1"/>
    <col min="1281" max="1281" width="52.5703125" style="23" hidden="1" customWidth="1"/>
    <col min="1282" max="1282" width="16.42578125" style="23" hidden="1" customWidth="1"/>
    <col min="1283" max="1283" width="10.7109375" style="23" hidden="1" customWidth="1"/>
    <col min="1284" max="1285" width="17.7109375" style="23" hidden="1" customWidth="1"/>
    <col min="1286" max="1536" width="0" style="23" hidden="1"/>
    <col min="1537" max="1537" width="52.5703125" style="23" hidden="1" customWidth="1"/>
    <col min="1538" max="1538" width="16.42578125" style="23" hidden="1" customWidth="1"/>
    <col min="1539" max="1539" width="10.7109375" style="23" hidden="1" customWidth="1"/>
    <col min="1540" max="1541" width="17.7109375" style="23" hidden="1" customWidth="1"/>
    <col min="1542" max="1792" width="0" style="23" hidden="1"/>
    <col min="1793" max="1793" width="52.5703125" style="23" hidden="1" customWidth="1"/>
    <col min="1794" max="1794" width="16.42578125" style="23" hidden="1" customWidth="1"/>
    <col min="1795" max="1795" width="10.7109375" style="23" hidden="1" customWidth="1"/>
    <col min="1796" max="1797" width="17.7109375" style="23" hidden="1" customWidth="1"/>
    <col min="1798" max="2048" width="0" style="23" hidden="1"/>
    <col min="2049" max="2049" width="52.5703125" style="23" hidden="1" customWidth="1"/>
    <col min="2050" max="2050" width="16.42578125" style="23" hidden="1" customWidth="1"/>
    <col min="2051" max="2051" width="10.7109375" style="23" hidden="1" customWidth="1"/>
    <col min="2052" max="2053" width="17.7109375" style="23" hidden="1" customWidth="1"/>
    <col min="2054" max="2304" width="0" style="23" hidden="1"/>
    <col min="2305" max="2305" width="52.5703125" style="23" hidden="1" customWidth="1"/>
    <col min="2306" max="2306" width="16.42578125" style="23" hidden="1" customWidth="1"/>
    <col min="2307" max="2307" width="10.7109375" style="23" hidden="1" customWidth="1"/>
    <col min="2308" max="2309" width="17.7109375" style="23" hidden="1" customWidth="1"/>
    <col min="2310" max="2560" width="0" style="23" hidden="1"/>
    <col min="2561" max="2561" width="52.5703125" style="23" hidden="1" customWidth="1"/>
    <col min="2562" max="2562" width="16.42578125" style="23" hidden="1" customWidth="1"/>
    <col min="2563" max="2563" width="10.7109375" style="23" hidden="1" customWidth="1"/>
    <col min="2564" max="2565" width="17.7109375" style="23" hidden="1" customWidth="1"/>
    <col min="2566" max="2816" width="0" style="23" hidden="1"/>
    <col min="2817" max="2817" width="52.5703125" style="23" hidden="1" customWidth="1"/>
    <col min="2818" max="2818" width="16.42578125" style="23" hidden="1" customWidth="1"/>
    <col min="2819" max="2819" width="10.7109375" style="23" hidden="1" customWidth="1"/>
    <col min="2820" max="2821" width="17.7109375" style="23" hidden="1" customWidth="1"/>
    <col min="2822" max="3072" width="0" style="23" hidden="1"/>
    <col min="3073" max="3073" width="52.5703125" style="23" hidden="1" customWidth="1"/>
    <col min="3074" max="3074" width="16.42578125" style="23" hidden="1" customWidth="1"/>
    <col min="3075" max="3075" width="10.7109375" style="23" hidden="1" customWidth="1"/>
    <col min="3076" max="3077" width="17.7109375" style="23" hidden="1" customWidth="1"/>
    <col min="3078" max="3328" width="0" style="23" hidden="1"/>
    <col min="3329" max="3329" width="52.5703125" style="23" hidden="1" customWidth="1"/>
    <col min="3330" max="3330" width="16.42578125" style="23" hidden="1" customWidth="1"/>
    <col min="3331" max="3331" width="10.7109375" style="23" hidden="1" customWidth="1"/>
    <col min="3332" max="3333" width="17.7109375" style="23" hidden="1" customWidth="1"/>
    <col min="3334" max="3584" width="0" style="23" hidden="1"/>
    <col min="3585" max="3585" width="52.5703125" style="23" hidden="1" customWidth="1"/>
    <col min="3586" max="3586" width="16.42578125" style="23" hidden="1" customWidth="1"/>
    <col min="3587" max="3587" width="10.7109375" style="23" hidden="1" customWidth="1"/>
    <col min="3588" max="3589" width="17.7109375" style="23" hidden="1" customWidth="1"/>
    <col min="3590" max="3840" width="0" style="23" hidden="1"/>
    <col min="3841" max="3841" width="52.5703125" style="23" hidden="1" customWidth="1"/>
    <col min="3842" max="3842" width="16.42578125" style="23" hidden="1" customWidth="1"/>
    <col min="3843" max="3843" width="10.7109375" style="23" hidden="1" customWidth="1"/>
    <col min="3844" max="3845" width="17.7109375" style="23" hidden="1" customWidth="1"/>
    <col min="3846" max="4096" width="0" style="23" hidden="1"/>
    <col min="4097" max="4097" width="52.5703125" style="23" hidden="1" customWidth="1"/>
    <col min="4098" max="4098" width="16.42578125" style="23" hidden="1" customWidth="1"/>
    <col min="4099" max="4099" width="10.7109375" style="23" hidden="1" customWidth="1"/>
    <col min="4100" max="4101" width="17.7109375" style="23" hidden="1" customWidth="1"/>
    <col min="4102" max="4352" width="0" style="23" hidden="1"/>
    <col min="4353" max="4353" width="52.5703125" style="23" hidden="1" customWidth="1"/>
    <col min="4354" max="4354" width="16.42578125" style="23" hidden="1" customWidth="1"/>
    <col min="4355" max="4355" width="10.7109375" style="23" hidden="1" customWidth="1"/>
    <col min="4356" max="4357" width="17.7109375" style="23" hidden="1" customWidth="1"/>
    <col min="4358" max="4608" width="0" style="23" hidden="1"/>
    <col min="4609" max="4609" width="52.5703125" style="23" hidden="1" customWidth="1"/>
    <col min="4610" max="4610" width="16.42578125" style="23" hidden="1" customWidth="1"/>
    <col min="4611" max="4611" width="10.7109375" style="23" hidden="1" customWidth="1"/>
    <col min="4612" max="4613" width="17.7109375" style="23" hidden="1" customWidth="1"/>
    <col min="4614" max="4864" width="0" style="23" hidden="1"/>
    <col min="4865" max="4865" width="52.5703125" style="23" hidden="1" customWidth="1"/>
    <col min="4866" max="4866" width="16.42578125" style="23" hidden="1" customWidth="1"/>
    <col min="4867" max="4867" width="10.7109375" style="23" hidden="1" customWidth="1"/>
    <col min="4868" max="4869" width="17.7109375" style="23" hidden="1" customWidth="1"/>
    <col min="4870" max="5120" width="0" style="23" hidden="1"/>
    <col min="5121" max="5121" width="52.5703125" style="23" hidden="1" customWidth="1"/>
    <col min="5122" max="5122" width="16.42578125" style="23" hidden="1" customWidth="1"/>
    <col min="5123" max="5123" width="10.7109375" style="23" hidden="1" customWidth="1"/>
    <col min="5124" max="5125" width="17.7109375" style="23" hidden="1" customWidth="1"/>
    <col min="5126" max="5376" width="0" style="23" hidden="1"/>
    <col min="5377" max="5377" width="52.5703125" style="23" hidden="1" customWidth="1"/>
    <col min="5378" max="5378" width="16.42578125" style="23" hidden="1" customWidth="1"/>
    <col min="5379" max="5379" width="10.7109375" style="23" hidden="1" customWidth="1"/>
    <col min="5380" max="5381" width="17.7109375" style="23" hidden="1" customWidth="1"/>
    <col min="5382" max="5632" width="0" style="23" hidden="1"/>
    <col min="5633" max="5633" width="52.5703125" style="23" hidden="1" customWidth="1"/>
    <col min="5634" max="5634" width="16.42578125" style="23" hidden="1" customWidth="1"/>
    <col min="5635" max="5635" width="10.7109375" style="23" hidden="1" customWidth="1"/>
    <col min="5636" max="5637" width="17.7109375" style="23" hidden="1" customWidth="1"/>
    <col min="5638" max="5888" width="0" style="23" hidden="1"/>
    <col min="5889" max="5889" width="52.5703125" style="23" hidden="1" customWidth="1"/>
    <col min="5890" max="5890" width="16.42578125" style="23" hidden="1" customWidth="1"/>
    <col min="5891" max="5891" width="10.7109375" style="23" hidden="1" customWidth="1"/>
    <col min="5892" max="5893" width="17.7109375" style="23" hidden="1" customWidth="1"/>
    <col min="5894" max="6144" width="0" style="23" hidden="1"/>
    <col min="6145" max="6145" width="52.5703125" style="23" hidden="1" customWidth="1"/>
    <col min="6146" max="6146" width="16.42578125" style="23" hidden="1" customWidth="1"/>
    <col min="6147" max="6147" width="10.7109375" style="23" hidden="1" customWidth="1"/>
    <col min="6148" max="6149" width="17.7109375" style="23" hidden="1" customWidth="1"/>
    <col min="6150" max="6400" width="0" style="23" hidden="1"/>
    <col min="6401" max="6401" width="52.5703125" style="23" hidden="1" customWidth="1"/>
    <col min="6402" max="6402" width="16.42578125" style="23" hidden="1" customWidth="1"/>
    <col min="6403" max="6403" width="10.7109375" style="23" hidden="1" customWidth="1"/>
    <col min="6404" max="6405" width="17.7109375" style="23" hidden="1" customWidth="1"/>
    <col min="6406" max="6656" width="0" style="23" hidden="1"/>
    <col min="6657" max="6657" width="52.5703125" style="23" hidden="1" customWidth="1"/>
    <col min="6658" max="6658" width="16.42578125" style="23" hidden="1" customWidth="1"/>
    <col min="6659" max="6659" width="10.7109375" style="23" hidden="1" customWidth="1"/>
    <col min="6660" max="6661" width="17.7109375" style="23" hidden="1" customWidth="1"/>
    <col min="6662" max="6912" width="0" style="23" hidden="1"/>
    <col min="6913" max="6913" width="52.5703125" style="23" hidden="1" customWidth="1"/>
    <col min="6914" max="6914" width="16.42578125" style="23" hidden="1" customWidth="1"/>
    <col min="6915" max="6915" width="10.7109375" style="23" hidden="1" customWidth="1"/>
    <col min="6916" max="6917" width="17.7109375" style="23" hidden="1" customWidth="1"/>
    <col min="6918" max="7168" width="0" style="23" hidden="1"/>
    <col min="7169" max="7169" width="52.5703125" style="23" hidden="1" customWidth="1"/>
    <col min="7170" max="7170" width="16.42578125" style="23" hidden="1" customWidth="1"/>
    <col min="7171" max="7171" width="10.7109375" style="23" hidden="1" customWidth="1"/>
    <col min="7172" max="7173" width="17.7109375" style="23" hidden="1" customWidth="1"/>
    <col min="7174" max="7424" width="0" style="23" hidden="1"/>
    <col min="7425" max="7425" width="52.5703125" style="23" hidden="1" customWidth="1"/>
    <col min="7426" max="7426" width="16.42578125" style="23" hidden="1" customWidth="1"/>
    <col min="7427" max="7427" width="10.7109375" style="23" hidden="1" customWidth="1"/>
    <col min="7428" max="7429" width="17.7109375" style="23" hidden="1" customWidth="1"/>
    <col min="7430" max="7680" width="0" style="23" hidden="1"/>
    <col min="7681" max="7681" width="52.5703125" style="23" hidden="1" customWidth="1"/>
    <col min="7682" max="7682" width="16.42578125" style="23" hidden="1" customWidth="1"/>
    <col min="7683" max="7683" width="10.7109375" style="23" hidden="1" customWidth="1"/>
    <col min="7684" max="7685" width="17.7109375" style="23" hidden="1" customWidth="1"/>
    <col min="7686" max="7936" width="0" style="23" hidden="1"/>
    <col min="7937" max="7937" width="52.5703125" style="23" hidden="1" customWidth="1"/>
    <col min="7938" max="7938" width="16.42578125" style="23" hidden="1" customWidth="1"/>
    <col min="7939" max="7939" width="10.7109375" style="23" hidden="1" customWidth="1"/>
    <col min="7940" max="7941" width="17.7109375" style="23" hidden="1" customWidth="1"/>
    <col min="7942" max="8192" width="0" style="23" hidden="1"/>
    <col min="8193" max="8193" width="52.5703125" style="23" hidden="1" customWidth="1"/>
    <col min="8194" max="8194" width="16.42578125" style="23" hidden="1" customWidth="1"/>
    <col min="8195" max="8195" width="10.7109375" style="23" hidden="1" customWidth="1"/>
    <col min="8196" max="8197" width="17.7109375" style="23" hidden="1" customWidth="1"/>
    <col min="8198" max="8448" width="0" style="23" hidden="1"/>
    <col min="8449" max="8449" width="52.5703125" style="23" hidden="1" customWidth="1"/>
    <col min="8450" max="8450" width="16.42578125" style="23" hidden="1" customWidth="1"/>
    <col min="8451" max="8451" width="10.7109375" style="23" hidden="1" customWidth="1"/>
    <col min="8452" max="8453" width="17.7109375" style="23" hidden="1" customWidth="1"/>
    <col min="8454" max="8704" width="0" style="23" hidden="1"/>
    <col min="8705" max="8705" width="52.5703125" style="23" hidden="1" customWidth="1"/>
    <col min="8706" max="8706" width="16.42578125" style="23" hidden="1" customWidth="1"/>
    <col min="8707" max="8707" width="10.7109375" style="23" hidden="1" customWidth="1"/>
    <col min="8708" max="8709" width="17.7109375" style="23" hidden="1" customWidth="1"/>
    <col min="8710" max="8960" width="0" style="23" hidden="1"/>
    <col min="8961" max="8961" width="52.5703125" style="23" hidden="1" customWidth="1"/>
    <col min="8962" max="8962" width="16.42578125" style="23" hidden="1" customWidth="1"/>
    <col min="8963" max="8963" width="10.7109375" style="23" hidden="1" customWidth="1"/>
    <col min="8964" max="8965" width="17.7109375" style="23" hidden="1" customWidth="1"/>
    <col min="8966" max="9216" width="0" style="23" hidden="1"/>
    <col min="9217" max="9217" width="52.5703125" style="23" hidden="1" customWidth="1"/>
    <col min="9218" max="9218" width="16.42578125" style="23" hidden="1" customWidth="1"/>
    <col min="9219" max="9219" width="10.7109375" style="23" hidden="1" customWidth="1"/>
    <col min="9220" max="9221" width="17.7109375" style="23" hidden="1" customWidth="1"/>
    <col min="9222" max="9472" width="0" style="23" hidden="1"/>
    <col min="9473" max="9473" width="52.5703125" style="23" hidden="1" customWidth="1"/>
    <col min="9474" max="9474" width="16.42578125" style="23" hidden="1" customWidth="1"/>
    <col min="9475" max="9475" width="10.7109375" style="23" hidden="1" customWidth="1"/>
    <col min="9476" max="9477" width="17.7109375" style="23" hidden="1" customWidth="1"/>
    <col min="9478" max="9728" width="0" style="23" hidden="1"/>
    <col min="9729" max="9729" width="52.5703125" style="23" hidden="1" customWidth="1"/>
    <col min="9730" max="9730" width="16.42578125" style="23" hidden="1" customWidth="1"/>
    <col min="9731" max="9731" width="10.7109375" style="23" hidden="1" customWidth="1"/>
    <col min="9732" max="9733" width="17.7109375" style="23" hidden="1" customWidth="1"/>
    <col min="9734" max="9984" width="0" style="23" hidden="1"/>
    <col min="9985" max="9985" width="52.5703125" style="23" hidden="1" customWidth="1"/>
    <col min="9986" max="9986" width="16.42578125" style="23" hidden="1" customWidth="1"/>
    <col min="9987" max="9987" width="10.7109375" style="23" hidden="1" customWidth="1"/>
    <col min="9988" max="9989" width="17.7109375" style="23" hidden="1" customWidth="1"/>
    <col min="9990" max="10240" width="0" style="23" hidden="1"/>
    <col min="10241" max="10241" width="52.5703125" style="23" hidden="1" customWidth="1"/>
    <col min="10242" max="10242" width="16.42578125" style="23" hidden="1" customWidth="1"/>
    <col min="10243" max="10243" width="10.7109375" style="23" hidden="1" customWidth="1"/>
    <col min="10244" max="10245" width="17.7109375" style="23" hidden="1" customWidth="1"/>
    <col min="10246" max="10496" width="0" style="23" hidden="1"/>
    <col min="10497" max="10497" width="52.5703125" style="23" hidden="1" customWidth="1"/>
    <col min="10498" max="10498" width="16.42578125" style="23" hidden="1" customWidth="1"/>
    <col min="10499" max="10499" width="10.7109375" style="23" hidden="1" customWidth="1"/>
    <col min="10500" max="10501" width="17.7109375" style="23" hidden="1" customWidth="1"/>
    <col min="10502" max="10752" width="0" style="23" hidden="1"/>
    <col min="10753" max="10753" width="52.5703125" style="23" hidden="1" customWidth="1"/>
    <col min="10754" max="10754" width="16.42578125" style="23" hidden="1" customWidth="1"/>
    <col min="10755" max="10755" width="10.7109375" style="23" hidden="1" customWidth="1"/>
    <col min="10756" max="10757" width="17.7109375" style="23" hidden="1" customWidth="1"/>
    <col min="10758" max="11008" width="0" style="23" hidden="1"/>
    <col min="11009" max="11009" width="52.5703125" style="23" hidden="1" customWidth="1"/>
    <col min="11010" max="11010" width="16.42578125" style="23" hidden="1" customWidth="1"/>
    <col min="11011" max="11011" width="10.7109375" style="23" hidden="1" customWidth="1"/>
    <col min="11012" max="11013" width="17.7109375" style="23" hidden="1" customWidth="1"/>
    <col min="11014" max="11264" width="0" style="23" hidden="1"/>
    <col min="11265" max="11265" width="52.5703125" style="23" hidden="1" customWidth="1"/>
    <col min="11266" max="11266" width="16.42578125" style="23" hidden="1" customWidth="1"/>
    <col min="11267" max="11267" width="10.7109375" style="23" hidden="1" customWidth="1"/>
    <col min="11268" max="11269" width="17.7109375" style="23" hidden="1" customWidth="1"/>
    <col min="11270" max="11520" width="0" style="23" hidden="1"/>
    <col min="11521" max="11521" width="52.5703125" style="23" hidden="1" customWidth="1"/>
    <col min="11522" max="11522" width="16.42578125" style="23" hidden="1" customWidth="1"/>
    <col min="11523" max="11523" width="10.7109375" style="23" hidden="1" customWidth="1"/>
    <col min="11524" max="11525" width="17.7109375" style="23" hidden="1" customWidth="1"/>
    <col min="11526" max="11776" width="0" style="23" hidden="1"/>
    <col min="11777" max="11777" width="52.5703125" style="23" hidden="1" customWidth="1"/>
    <col min="11778" max="11778" width="16.42578125" style="23" hidden="1" customWidth="1"/>
    <col min="11779" max="11779" width="10.7109375" style="23" hidden="1" customWidth="1"/>
    <col min="11780" max="11781" width="17.7109375" style="23" hidden="1" customWidth="1"/>
    <col min="11782" max="12032" width="0" style="23" hidden="1"/>
    <col min="12033" max="12033" width="52.5703125" style="23" hidden="1" customWidth="1"/>
    <col min="12034" max="12034" width="16.42578125" style="23" hidden="1" customWidth="1"/>
    <col min="12035" max="12035" width="10.7109375" style="23" hidden="1" customWidth="1"/>
    <col min="12036" max="12037" width="17.7109375" style="23" hidden="1" customWidth="1"/>
    <col min="12038" max="12288" width="0" style="23" hidden="1"/>
    <col min="12289" max="12289" width="52.5703125" style="23" hidden="1" customWidth="1"/>
    <col min="12290" max="12290" width="16.42578125" style="23" hidden="1" customWidth="1"/>
    <col min="12291" max="12291" width="10.7109375" style="23" hidden="1" customWidth="1"/>
    <col min="12292" max="12293" width="17.7109375" style="23" hidden="1" customWidth="1"/>
    <col min="12294" max="12544" width="0" style="23" hidden="1"/>
    <col min="12545" max="12545" width="52.5703125" style="23" hidden="1" customWidth="1"/>
    <col min="12546" max="12546" width="16.42578125" style="23" hidden="1" customWidth="1"/>
    <col min="12547" max="12547" width="10.7109375" style="23" hidden="1" customWidth="1"/>
    <col min="12548" max="12549" width="17.7109375" style="23" hidden="1" customWidth="1"/>
    <col min="12550" max="12800" width="0" style="23" hidden="1"/>
    <col min="12801" max="12801" width="52.5703125" style="23" hidden="1" customWidth="1"/>
    <col min="12802" max="12802" width="16.42578125" style="23" hidden="1" customWidth="1"/>
    <col min="12803" max="12803" width="10.7109375" style="23" hidden="1" customWidth="1"/>
    <col min="12804" max="12805" width="17.7109375" style="23" hidden="1" customWidth="1"/>
    <col min="12806" max="13056" width="0" style="23" hidden="1"/>
    <col min="13057" max="13057" width="52.5703125" style="23" hidden="1" customWidth="1"/>
    <col min="13058" max="13058" width="16.42578125" style="23" hidden="1" customWidth="1"/>
    <col min="13059" max="13059" width="10.7109375" style="23" hidden="1" customWidth="1"/>
    <col min="13060" max="13061" width="17.7109375" style="23" hidden="1" customWidth="1"/>
    <col min="13062" max="13312" width="0" style="23" hidden="1"/>
    <col min="13313" max="13313" width="52.5703125" style="23" hidden="1" customWidth="1"/>
    <col min="13314" max="13314" width="16.42578125" style="23" hidden="1" customWidth="1"/>
    <col min="13315" max="13315" width="10.7109375" style="23" hidden="1" customWidth="1"/>
    <col min="13316" max="13317" width="17.7109375" style="23" hidden="1" customWidth="1"/>
    <col min="13318" max="13568" width="0" style="23" hidden="1"/>
    <col min="13569" max="13569" width="52.5703125" style="23" hidden="1" customWidth="1"/>
    <col min="13570" max="13570" width="16.42578125" style="23" hidden="1" customWidth="1"/>
    <col min="13571" max="13571" width="10.7109375" style="23" hidden="1" customWidth="1"/>
    <col min="13572" max="13573" width="17.7109375" style="23" hidden="1" customWidth="1"/>
    <col min="13574" max="13824" width="0" style="23" hidden="1"/>
    <col min="13825" max="13825" width="52.5703125" style="23" hidden="1" customWidth="1"/>
    <col min="13826" max="13826" width="16.42578125" style="23" hidden="1" customWidth="1"/>
    <col min="13827" max="13827" width="10.7109375" style="23" hidden="1" customWidth="1"/>
    <col min="13828" max="13829" width="17.7109375" style="23" hidden="1" customWidth="1"/>
    <col min="13830" max="14080" width="0" style="23" hidden="1"/>
    <col min="14081" max="14081" width="52.5703125" style="23" hidden="1" customWidth="1"/>
    <col min="14082" max="14082" width="16.42578125" style="23" hidden="1" customWidth="1"/>
    <col min="14083" max="14083" width="10.7109375" style="23" hidden="1" customWidth="1"/>
    <col min="14084" max="14085" width="17.7109375" style="23" hidden="1" customWidth="1"/>
    <col min="14086" max="14336" width="0" style="23" hidden="1"/>
    <col min="14337" max="14337" width="52.5703125" style="23" hidden="1" customWidth="1"/>
    <col min="14338" max="14338" width="16.42578125" style="23" hidden="1" customWidth="1"/>
    <col min="14339" max="14339" width="10.7109375" style="23" hidden="1" customWidth="1"/>
    <col min="14340" max="14341" width="17.7109375" style="23" hidden="1" customWidth="1"/>
    <col min="14342" max="14592" width="0" style="23" hidden="1"/>
    <col min="14593" max="14593" width="52.5703125" style="23" hidden="1" customWidth="1"/>
    <col min="14594" max="14594" width="16.42578125" style="23" hidden="1" customWidth="1"/>
    <col min="14595" max="14595" width="10.7109375" style="23" hidden="1" customWidth="1"/>
    <col min="14596" max="14597" width="17.7109375" style="23" hidden="1" customWidth="1"/>
    <col min="14598" max="14848" width="0" style="23" hidden="1"/>
    <col min="14849" max="14849" width="52.5703125" style="23" hidden="1" customWidth="1"/>
    <col min="14850" max="14850" width="16.42578125" style="23" hidden="1" customWidth="1"/>
    <col min="14851" max="14851" width="10.7109375" style="23" hidden="1" customWidth="1"/>
    <col min="14852" max="14853" width="17.7109375" style="23" hidden="1" customWidth="1"/>
    <col min="14854" max="15104" width="0" style="23" hidden="1"/>
    <col min="15105" max="15105" width="52.5703125" style="23" hidden="1" customWidth="1"/>
    <col min="15106" max="15106" width="16.42578125" style="23" hidden="1" customWidth="1"/>
    <col min="15107" max="15107" width="10.7109375" style="23" hidden="1" customWidth="1"/>
    <col min="15108" max="15109" width="17.7109375" style="23" hidden="1" customWidth="1"/>
    <col min="15110" max="15360" width="0" style="23" hidden="1"/>
    <col min="15361" max="15361" width="52.5703125" style="23" hidden="1" customWidth="1"/>
    <col min="15362" max="15362" width="16.42578125" style="23" hidden="1" customWidth="1"/>
    <col min="15363" max="15363" width="10.7109375" style="23" hidden="1" customWidth="1"/>
    <col min="15364" max="15365" width="17.7109375" style="23" hidden="1" customWidth="1"/>
    <col min="15366" max="15616" width="0" style="23" hidden="1"/>
    <col min="15617" max="15617" width="52.5703125" style="23" hidden="1" customWidth="1"/>
    <col min="15618" max="15618" width="16.42578125" style="23" hidden="1" customWidth="1"/>
    <col min="15619" max="15619" width="10.7109375" style="23" hidden="1" customWidth="1"/>
    <col min="15620" max="15621" width="17.7109375" style="23" hidden="1" customWidth="1"/>
    <col min="15622" max="15872" width="0" style="23" hidden="1"/>
    <col min="15873" max="15873" width="52.5703125" style="23" hidden="1" customWidth="1"/>
    <col min="15874" max="15874" width="16.42578125" style="23" hidden="1" customWidth="1"/>
    <col min="15875" max="15875" width="10.7109375" style="23" hidden="1" customWidth="1"/>
    <col min="15876" max="15877" width="17.7109375" style="23" hidden="1" customWidth="1"/>
    <col min="15878" max="16128" width="0" style="23" hidden="1"/>
    <col min="16129" max="16129" width="52.5703125" style="23" hidden="1" customWidth="1"/>
    <col min="16130" max="16130" width="16.42578125" style="23" hidden="1" customWidth="1"/>
    <col min="16131" max="16131" width="10.7109375" style="23" hidden="1" customWidth="1"/>
    <col min="16132" max="16133" width="17.7109375" style="23" hidden="1" customWidth="1"/>
    <col min="16134" max="16384" width="0" style="23" hidden="1"/>
  </cols>
  <sheetData>
    <row r="1" spans="1:6" ht="15" customHeight="1">
      <c r="A1" s="21" t="s">
        <v>24</v>
      </c>
      <c r="B1" s="22"/>
      <c r="C1" s="22"/>
      <c r="D1" s="22"/>
      <c r="E1" s="22"/>
    </row>
    <row r="2" spans="1:6" ht="15" customHeight="1">
      <c r="A2" s="24" t="s">
        <v>25</v>
      </c>
      <c r="B2" s="22"/>
      <c r="C2" s="22"/>
      <c r="D2" s="22"/>
      <c r="E2" s="22"/>
    </row>
    <row r="3" spans="1:6" ht="15" customHeight="1">
      <c r="A3" s="24" t="s">
        <v>26</v>
      </c>
      <c r="B3" s="22"/>
      <c r="C3" s="22"/>
      <c r="D3" s="22"/>
      <c r="E3" s="22"/>
    </row>
    <row r="4" spans="1:6" ht="15" customHeight="1">
      <c r="A4" s="24" t="s">
        <v>27</v>
      </c>
      <c r="B4" s="22"/>
      <c r="C4" s="22"/>
      <c r="D4" s="22"/>
      <c r="E4" s="22"/>
    </row>
    <row r="5" spans="1:6" ht="15" customHeight="1">
      <c r="A5" s="25" t="s">
        <v>28</v>
      </c>
      <c r="B5" s="22"/>
      <c r="C5" s="22"/>
      <c r="D5" s="22"/>
      <c r="E5" s="22"/>
    </row>
    <row r="6" spans="1:6" ht="15" customHeight="1">
      <c r="A6" s="72"/>
      <c r="B6" s="72"/>
      <c r="C6" s="72"/>
      <c r="D6" s="72"/>
      <c r="E6" s="72"/>
    </row>
    <row r="7" spans="1:6" ht="15" customHeight="1">
      <c r="A7" s="73" t="s">
        <v>29</v>
      </c>
      <c r="B7" s="74"/>
      <c r="C7" s="75"/>
      <c r="D7" s="76" t="s">
        <v>154</v>
      </c>
      <c r="E7" s="77"/>
      <c r="F7" s="78"/>
    </row>
    <row r="8" spans="1:6" ht="15" customHeight="1">
      <c r="A8" s="73" t="s">
        <v>30</v>
      </c>
      <c r="B8" s="74"/>
      <c r="C8" s="75"/>
      <c r="D8" s="79" t="s">
        <v>156</v>
      </c>
      <c r="E8" s="80"/>
      <c r="F8" s="81"/>
    </row>
    <row r="9" spans="1:6" ht="15" customHeight="1">
      <c r="A9" s="26"/>
      <c r="B9" s="27"/>
      <c r="C9" s="27"/>
      <c r="D9" s="27"/>
      <c r="E9" s="27"/>
    </row>
    <row r="10" spans="1:6" ht="15" customHeight="1">
      <c r="A10" s="82"/>
      <c r="B10" s="83"/>
      <c r="C10" s="83"/>
      <c r="D10" s="83"/>
      <c r="E10" s="83"/>
    </row>
    <row r="11" spans="1:6" ht="15" customHeight="1">
      <c r="A11" s="82" t="s">
        <v>53</v>
      </c>
      <c r="B11" s="83"/>
      <c r="C11" s="83"/>
      <c r="D11" s="83"/>
      <c r="E11" s="83"/>
    </row>
    <row r="12" spans="1:6" ht="15" customHeight="1">
      <c r="A12" s="82"/>
      <c r="B12" s="83"/>
      <c r="C12" s="83"/>
      <c r="D12" s="83"/>
      <c r="E12" s="83"/>
    </row>
    <row r="13" spans="1:6" ht="15" customHeight="1">
      <c r="A13" s="82" t="s">
        <v>80</v>
      </c>
      <c r="B13" s="83"/>
      <c r="C13" s="83"/>
      <c r="D13" s="83"/>
      <c r="E13" s="83"/>
    </row>
    <row r="14" spans="1:6" ht="15" customHeight="1">
      <c r="A14" s="66" t="s">
        <v>145</v>
      </c>
      <c r="B14" s="67"/>
      <c r="C14" s="67"/>
      <c r="D14" s="67"/>
      <c r="E14" s="67"/>
    </row>
    <row r="15" spans="1:6" ht="15" customHeight="1">
      <c r="A15" s="28" t="s">
        <v>54</v>
      </c>
      <c r="B15" s="28" t="s">
        <v>55</v>
      </c>
      <c r="C15" s="28" t="s">
        <v>56</v>
      </c>
      <c r="D15" s="28" t="s">
        <v>57</v>
      </c>
      <c r="E15" s="29" t="s">
        <v>58</v>
      </c>
    </row>
    <row r="16" spans="1:6" ht="30" customHeight="1">
      <c r="A16" s="68" t="s">
        <v>59</v>
      </c>
      <c r="B16" s="68" t="s">
        <v>60</v>
      </c>
      <c r="C16" s="68" t="s">
        <v>81</v>
      </c>
      <c r="D16" s="68" t="s">
        <v>61</v>
      </c>
      <c r="E16" s="30" t="s">
        <v>7</v>
      </c>
    </row>
    <row r="17" spans="1:5" ht="15" customHeight="1">
      <c r="A17" s="69"/>
      <c r="B17" s="69"/>
      <c r="C17" s="69"/>
      <c r="D17" s="69"/>
      <c r="E17" s="30" t="s">
        <v>62</v>
      </c>
    </row>
    <row r="18" spans="1:5" ht="12">
      <c r="A18" s="31" t="s">
        <v>84</v>
      </c>
      <c r="B18" s="32" t="s">
        <v>78</v>
      </c>
      <c r="C18" s="48">
        <v>12</v>
      </c>
      <c r="D18" s="33"/>
      <c r="E18" s="34">
        <f>C18*D18</f>
        <v>0</v>
      </c>
    </row>
    <row r="19" spans="1:5" ht="12">
      <c r="A19" s="31" t="s">
        <v>85</v>
      </c>
      <c r="B19" s="32" t="s">
        <v>78</v>
      </c>
      <c r="C19" s="48">
        <v>4</v>
      </c>
      <c r="D19" s="33"/>
      <c r="E19" s="34">
        <f t="shared" ref="E19:E41" si="0">C19*D19</f>
        <v>0</v>
      </c>
    </row>
    <row r="20" spans="1:5" ht="12">
      <c r="A20" s="31" t="s">
        <v>86</v>
      </c>
      <c r="B20" s="32" t="s">
        <v>79</v>
      </c>
      <c r="C20" s="48">
        <v>24</v>
      </c>
      <c r="D20" s="33"/>
      <c r="E20" s="34">
        <f t="shared" si="0"/>
        <v>0</v>
      </c>
    </row>
    <row r="21" spans="1:5" ht="12">
      <c r="A21" s="31" t="s">
        <v>87</v>
      </c>
      <c r="B21" s="32" t="s">
        <v>133</v>
      </c>
      <c r="C21" s="48">
        <v>6</v>
      </c>
      <c r="D21" s="33"/>
      <c r="E21" s="34">
        <f t="shared" si="0"/>
        <v>0</v>
      </c>
    </row>
    <row r="22" spans="1:5" ht="12">
      <c r="A22" s="31" t="s">
        <v>121</v>
      </c>
      <c r="B22" s="32" t="s">
        <v>134</v>
      </c>
      <c r="C22" s="48">
        <v>24</v>
      </c>
      <c r="D22" s="33"/>
      <c r="E22" s="34">
        <f t="shared" si="0"/>
        <v>0</v>
      </c>
    </row>
    <row r="23" spans="1:5" ht="12">
      <c r="A23" s="31" t="s">
        <v>122</v>
      </c>
      <c r="B23" s="32" t="s">
        <v>135</v>
      </c>
      <c r="C23" s="48">
        <v>24</v>
      </c>
      <c r="D23" s="33"/>
      <c r="E23" s="34">
        <f t="shared" si="0"/>
        <v>0</v>
      </c>
    </row>
    <row r="24" spans="1:5" ht="12">
      <c r="A24" s="31" t="s">
        <v>88</v>
      </c>
      <c r="B24" s="32" t="s">
        <v>136</v>
      </c>
      <c r="C24" s="48">
        <v>12</v>
      </c>
      <c r="D24" s="33"/>
      <c r="E24" s="34">
        <f t="shared" si="0"/>
        <v>0</v>
      </c>
    </row>
    <row r="25" spans="1:5" ht="12">
      <c r="A25" s="31" t="s">
        <v>89</v>
      </c>
      <c r="B25" s="32" t="s">
        <v>63</v>
      </c>
      <c r="C25" s="48">
        <v>24</v>
      </c>
      <c r="D25" s="33"/>
      <c r="E25" s="34">
        <f t="shared" si="0"/>
        <v>0</v>
      </c>
    </row>
    <row r="26" spans="1:5" ht="12">
      <c r="A26" s="31" t="s">
        <v>90</v>
      </c>
      <c r="B26" s="32" t="s">
        <v>137</v>
      </c>
      <c r="C26" s="48">
        <v>12</v>
      </c>
      <c r="D26" s="33"/>
      <c r="E26" s="34">
        <f t="shared" si="0"/>
        <v>0</v>
      </c>
    </row>
    <row r="27" spans="1:5" ht="12">
      <c r="A27" s="31" t="s">
        <v>123</v>
      </c>
      <c r="B27" s="32" t="s">
        <v>137</v>
      </c>
      <c r="C27" s="48">
        <v>24</v>
      </c>
      <c r="D27" s="33"/>
      <c r="E27" s="34">
        <f t="shared" si="0"/>
        <v>0</v>
      </c>
    </row>
    <row r="28" spans="1:5" ht="12">
      <c r="A28" s="31" t="s">
        <v>124</v>
      </c>
      <c r="B28" s="32" t="s">
        <v>137</v>
      </c>
      <c r="C28" s="48">
        <v>12</v>
      </c>
      <c r="D28" s="33"/>
      <c r="E28" s="34">
        <f t="shared" si="0"/>
        <v>0</v>
      </c>
    </row>
    <row r="29" spans="1:5" ht="22.5">
      <c r="A29" s="31" t="s">
        <v>125</v>
      </c>
      <c r="B29" s="32" t="s">
        <v>64</v>
      </c>
      <c r="C29" s="48">
        <v>24</v>
      </c>
      <c r="D29" s="33"/>
      <c r="E29" s="34">
        <f t="shared" si="0"/>
        <v>0</v>
      </c>
    </row>
    <row r="30" spans="1:5" ht="12">
      <c r="A30" s="31" t="s">
        <v>91</v>
      </c>
      <c r="B30" s="32" t="s">
        <v>63</v>
      </c>
      <c r="C30" s="48">
        <v>24</v>
      </c>
      <c r="D30" s="33"/>
      <c r="E30" s="34">
        <f t="shared" si="0"/>
        <v>0</v>
      </c>
    </row>
    <row r="31" spans="1:5" ht="22.5">
      <c r="A31" s="31" t="s">
        <v>126</v>
      </c>
      <c r="B31" s="32" t="s">
        <v>138</v>
      </c>
      <c r="C31" s="48">
        <v>12</v>
      </c>
      <c r="D31" s="33"/>
      <c r="E31" s="34">
        <f t="shared" si="0"/>
        <v>0</v>
      </c>
    </row>
    <row r="32" spans="1:5" ht="12">
      <c r="A32" s="31" t="s">
        <v>92</v>
      </c>
      <c r="B32" s="32" t="s">
        <v>139</v>
      </c>
      <c r="C32" s="48">
        <v>4</v>
      </c>
      <c r="D32" s="33"/>
      <c r="E32" s="34">
        <f t="shared" si="0"/>
        <v>0</v>
      </c>
    </row>
    <row r="33" spans="1:5" ht="12">
      <c r="A33" s="31" t="s">
        <v>127</v>
      </c>
      <c r="B33" s="32" t="s">
        <v>140</v>
      </c>
      <c r="C33" s="48">
        <v>6</v>
      </c>
      <c r="D33" s="33"/>
      <c r="E33" s="34">
        <f t="shared" si="0"/>
        <v>0</v>
      </c>
    </row>
    <row r="34" spans="1:5" ht="12">
      <c r="A34" s="31" t="s">
        <v>93</v>
      </c>
      <c r="B34" s="32" t="s">
        <v>137</v>
      </c>
      <c r="C34" s="48">
        <v>12</v>
      </c>
      <c r="D34" s="33"/>
      <c r="E34" s="34">
        <f t="shared" si="0"/>
        <v>0</v>
      </c>
    </row>
    <row r="35" spans="1:5" ht="22.5">
      <c r="A35" s="31" t="s">
        <v>128</v>
      </c>
      <c r="B35" s="32" t="s">
        <v>141</v>
      </c>
      <c r="C35" s="48">
        <v>4</v>
      </c>
      <c r="D35" s="33"/>
      <c r="E35" s="34">
        <f t="shared" si="0"/>
        <v>0</v>
      </c>
    </row>
    <row r="36" spans="1:5" ht="22.5">
      <c r="A36" s="31" t="s">
        <v>129</v>
      </c>
      <c r="B36" s="32" t="s">
        <v>141</v>
      </c>
      <c r="C36" s="48">
        <v>4</v>
      </c>
      <c r="D36" s="33"/>
      <c r="E36" s="34">
        <f t="shared" si="0"/>
        <v>0</v>
      </c>
    </row>
    <row r="37" spans="1:5" ht="22.5">
      <c r="A37" s="31" t="s">
        <v>130</v>
      </c>
      <c r="B37" s="32" t="s">
        <v>141</v>
      </c>
      <c r="C37" s="48">
        <v>4</v>
      </c>
      <c r="D37" s="33"/>
      <c r="E37" s="34">
        <f t="shared" si="0"/>
        <v>0</v>
      </c>
    </row>
    <row r="38" spans="1:5" ht="12">
      <c r="A38" s="31" t="s">
        <v>131</v>
      </c>
      <c r="B38" s="32" t="s">
        <v>137</v>
      </c>
      <c r="C38" s="48">
        <v>12</v>
      </c>
      <c r="D38" s="33"/>
      <c r="E38" s="34">
        <f t="shared" si="0"/>
        <v>0</v>
      </c>
    </row>
    <row r="39" spans="1:5" ht="33.75">
      <c r="A39" s="31" t="s">
        <v>132</v>
      </c>
      <c r="B39" s="32" t="s">
        <v>142</v>
      </c>
      <c r="C39" s="48">
        <v>6</v>
      </c>
      <c r="D39" s="33"/>
      <c r="E39" s="34">
        <f t="shared" si="0"/>
        <v>0</v>
      </c>
    </row>
    <row r="40" spans="1:5" ht="33.75">
      <c r="A40" s="31" t="s">
        <v>132</v>
      </c>
      <c r="B40" s="32" t="s">
        <v>143</v>
      </c>
      <c r="C40" s="48">
        <v>0</v>
      </c>
      <c r="D40" s="33"/>
      <c r="E40" s="34">
        <f t="shared" si="0"/>
        <v>0</v>
      </c>
    </row>
    <row r="41" spans="1:5" ht="33.75">
      <c r="A41" s="31" t="s">
        <v>132</v>
      </c>
      <c r="B41" s="32" t="s">
        <v>144</v>
      </c>
      <c r="C41" s="48">
        <v>0</v>
      </c>
      <c r="D41" s="33"/>
      <c r="E41" s="34">
        <f t="shared" si="0"/>
        <v>0</v>
      </c>
    </row>
    <row r="42" spans="1:5" ht="12.75">
      <c r="A42" s="69" t="s">
        <v>109</v>
      </c>
      <c r="B42" s="69"/>
      <c r="C42" s="69"/>
      <c r="D42" s="69"/>
      <c r="E42" s="35">
        <f>TRUNC(SUM(E18:E41),2)</f>
        <v>0</v>
      </c>
    </row>
    <row r="43" spans="1:5" ht="12.75">
      <c r="A43" s="70" t="s">
        <v>82</v>
      </c>
      <c r="B43" s="70"/>
      <c r="C43" s="70"/>
      <c r="D43" s="70"/>
      <c r="E43" s="57">
        <v>156</v>
      </c>
    </row>
    <row r="44" spans="1:5" ht="12.75">
      <c r="A44" s="71" t="s">
        <v>83</v>
      </c>
      <c r="B44" s="71"/>
      <c r="C44" s="71"/>
      <c r="D44" s="71"/>
      <c r="E44" s="36">
        <f>E42/E43</f>
        <v>0</v>
      </c>
    </row>
    <row r="45" spans="1:5" ht="15" customHeight="1">
      <c r="A45" s="50"/>
      <c r="B45" s="50"/>
      <c r="C45" s="50"/>
      <c r="D45" s="50"/>
      <c r="E45" s="51"/>
    </row>
    <row r="46" spans="1:5" ht="15" customHeight="1">
      <c r="A46" s="66" t="s">
        <v>146</v>
      </c>
      <c r="B46" s="67"/>
      <c r="C46" s="67"/>
      <c r="D46" s="67"/>
      <c r="E46" s="67"/>
    </row>
    <row r="47" spans="1:5" ht="15" customHeight="1">
      <c r="A47" s="28" t="s">
        <v>54</v>
      </c>
      <c r="B47" s="28" t="s">
        <v>55</v>
      </c>
      <c r="C47" s="28" t="s">
        <v>56</v>
      </c>
      <c r="D47" s="28" t="s">
        <v>57</v>
      </c>
      <c r="E47" s="29" t="s">
        <v>58</v>
      </c>
    </row>
    <row r="48" spans="1:5" ht="12.75">
      <c r="A48" s="68" t="s">
        <v>59</v>
      </c>
      <c r="B48" s="68" t="s">
        <v>60</v>
      </c>
      <c r="C48" s="68" t="s">
        <v>81</v>
      </c>
      <c r="D48" s="68" t="s">
        <v>61</v>
      </c>
      <c r="E48" s="30" t="s">
        <v>7</v>
      </c>
    </row>
    <row r="49" spans="1:5" ht="12.75">
      <c r="A49" s="69"/>
      <c r="B49" s="69"/>
      <c r="C49" s="69"/>
      <c r="D49" s="69"/>
      <c r="E49" s="30" t="s">
        <v>62</v>
      </c>
    </row>
    <row r="50" spans="1:5" ht="12">
      <c r="A50" s="31" t="s">
        <v>84</v>
      </c>
      <c r="B50" s="32" t="s">
        <v>78</v>
      </c>
      <c r="C50" s="48">
        <v>12</v>
      </c>
      <c r="D50" s="33">
        <f t="shared" ref="D50:D66" si="1">D18</f>
        <v>0</v>
      </c>
      <c r="E50" s="34">
        <f>C50*D50</f>
        <v>0</v>
      </c>
    </row>
    <row r="51" spans="1:5" ht="12">
      <c r="A51" s="31" t="s">
        <v>85</v>
      </c>
      <c r="B51" s="32" t="s">
        <v>78</v>
      </c>
      <c r="C51" s="48">
        <v>4</v>
      </c>
      <c r="D51" s="33">
        <f t="shared" si="1"/>
        <v>0</v>
      </c>
      <c r="E51" s="34">
        <f t="shared" ref="E51:E73" si="2">C51*D51</f>
        <v>0</v>
      </c>
    </row>
    <row r="52" spans="1:5" ht="12">
      <c r="A52" s="31" t="s">
        <v>86</v>
      </c>
      <c r="B52" s="32" t="s">
        <v>79</v>
      </c>
      <c r="C52" s="48">
        <v>24</v>
      </c>
      <c r="D52" s="33">
        <f t="shared" si="1"/>
        <v>0</v>
      </c>
      <c r="E52" s="34">
        <f t="shared" si="2"/>
        <v>0</v>
      </c>
    </row>
    <row r="53" spans="1:5" ht="12">
      <c r="A53" s="31" t="s">
        <v>87</v>
      </c>
      <c r="B53" s="32" t="s">
        <v>133</v>
      </c>
      <c r="C53" s="48">
        <v>6</v>
      </c>
      <c r="D53" s="33">
        <f t="shared" si="1"/>
        <v>0</v>
      </c>
      <c r="E53" s="34">
        <f t="shared" si="2"/>
        <v>0</v>
      </c>
    </row>
    <row r="54" spans="1:5" ht="12">
      <c r="A54" s="31" t="s">
        <v>121</v>
      </c>
      <c r="B54" s="32" t="s">
        <v>134</v>
      </c>
      <c r="C54" s="48">
        <v>24</v>
      </c>
      <c r="D54" s="33">
        <f t="shared" si="1"/>
        <v>0</v>
      </c>
      <c r="E54" s="34">
        <f t="shared" si="2"/>
        <v>0</v>
      </c>
    </row>
    <row r="55" spans="1:5" ht="12">
      <c r="A55" s="31" t="s">
        <v>122</v>
      </c>
      <c r="B55" s="32" t="s">
        <v>135</v>
      </c>
      <c r="C55" s="48">
        <v>24</v>
      </c>
      <c r="D55" s="33">
        <f t="shared" si="1"/>
        <v>0</v>
      </c>
      <c r="E55" s="34">
        <f t="shared" si="2"/>
        <v>0</v>
      </c>
    </row>
    <row r="56" spans="1:5" ht="12">
      <c r="A56" s="31" t="s">
        <v>88</v>
      </c>
      <c r="B56" s="32" t="s">
        <v>136</v>
      </c>
      <c r="C56" s="48">
        <v>12</v>
      </c>
      <c r="D56" s="33">
        <f t="shared" si="1"/>
        <v>0</v>
      </c>
      <c r="E56" s="34">
        <f t="shared" si="2"/>
        <v>0</v>
      </c>
    </row>
    <row r="57" spans="1:5" ht="12">
      <c r="A57" s="31" t="s">
        <v>89</v>
      </c>
      <c r="B57" s="32" t="s">
        <v>63</v>
      </c>
      <c r="C57" s="48">
        <v>24</v>
      </c>
      <c r="D57" s="33">
        <f t="shared" si="1"/>
        <v>0</v>
      </c>
      <c r="E57" s="34">
        <f t="shared" si="2"/>
        <v>0</v>
      </c>
    </row>
    <row r="58" spans="1:5" ht="12">
      <c r="A58" s="31" t="s">
        <v>90</v>
      </c>
      <c r="B58" s="32" t="s">
        <v>137</v>
      </c>
      <c r="C58" s="48">
        <v>12</v>
      </c>
      <c r="D58" s="33">
        <f t="shared" si="1"/>
        <v>0</v>
      </c>
      <c r="E58" s="34">
        <f t="shared" si="2"/>
        <v>0</v>
      </c>
    </row>
    <row r="59" spans="1:5" ht="12">
      <c r="A59" s="31" t="s">
        <v>123</v>
      </c>
      <c r="B59" s="32" t="s">
        <v>137</v>
      </c>
      <c r="C59" s="48">
        <v>24</v>
      </c>
      <c r="D59" s="33">
        <f t="shared" si="1"/>
        <v>0</v>
      </c>
      <c r="E59" s="34">
        <f t="shared" si="2"/>
        <v>0</v>
      </c>
    </row>
    <row r="60" spans="1:5" ht="12">
      <c r="A60" s="31" t="s">
        <v>124</v>
      </c>
      <c r="B60" s="32" t="s">
        <v>137</v>
      </c>
      <c r="C60" s="48">
        <v>12</v>
      </c>
      <c r="D60" s="33">
        <f t="shared" si="1"/>
        <v>0</v>
      </c>
      <c r="E60" s="34">
        <f t="shared" si="2"/>
        <v>0</v>
      </c>
    </row>
    <row r="61" spans="1:5" ht="22.5">
      <c r="A61" s="31" t="s">
        <v>125</v>
      </c>
      <c r="B61" s="32" t="s">
        <v>64</v>
      </c>
      <c r="C61" s="48">
        <v>24</v>
      </c>
      <c r="D61" s="33">
        <f t="shared" si="1"/>
        <v>0</v>
      </c>
      <c r="E61" s="34">
        <f t="shared" si="2"/>
        <v>0</v>
      </c>
    </row>
    <row r="62" spans="1:5" ht="12">
      <c r="A62" s="31" t="s">
        <v>91</v>
      </c>
      <c r="B62" s="32" t="s">
        <v>63</v>
      </c>
      <c r="C62" s="48">
        <v>24</v>
      </c>
      <c r="D62" s="33">
        <f t="shared" si="1"/>
        <v>0</v>
      </c>
      <c r="E62" s="34">
        <f t="shared" si="2"/>
        <v>0</v>
      </c>
    </row>
    <row r="63" spans="1:5" ht="22.5">
      <c r="A63" s="31" t="s">
        <v>126</v>
      </c>
      <c r="B63" s="32" t="s">
        <v>138</v>
      </c>
      <c r="C63" s="48">
        <v>12</v>
      </c>
      <c r="D63" s="33">
        <f t="shared" si="1"/>
        <v>0</v>
      </c>
      <c r="E63" s="34">
        <f t="shared" si="2"/>
        <v>0</v>
      </c>
    </row>
    <row r="64" spans="1:5" ht="12">
      <c r="A64" s="31" t="s">
        <v>92</v>
      </c>
      <c r="B64" s="32" t="s">
        <v>139</v>
      </c>
      <c r="C64" s="48">
        <v>4</v>
      </c>
      <c r="D64" s="33">
        <f t="shared" si="1"/>
        <v>0</v>
      </c>
      <c r="E64" s="34">
        <f t="shared" si="2"/>
        <v>0</v>
      </c>
    </row>
    <row r="65" spans="1:5" ht="12">
      <c r="A65" s="31" t="s">
        <v>127</v>
      </c>
      <c r="B65" s="32" t="s">
        <v>140</v>
      </c>
      <c r="C65" s="48">
        <v>6</v>
      </c>
      <c r="D65" s="33">
        <f t="shared" si="1"/>
        <v>0</v>
      </c>
      <c r="E65" s="34">
        <f t="shared" si="2"/>
        <v>0</v>
      </c>
    </row>
    <row r="66" spans="1:5" ht="12">
      <c r="A66" s="31" t="s">
        <v>93</v>
      </c>
      <c r="B66" s="32" t="s">
        <v>137</v>
      </c>
      <c r="C66" s="48">
        <v>12</v>
      </c>
      <c r="D66" s="33">
        <f t="shared" si="1"/>
        <v>0</v>
      </c>
      <c r="E66" s="34">
        <f t="shared" si="2"/>
        <v>0</v>
      </c>
    </row>
    <row r="67" spans="1:5" ht="22.5">
      <c r="A67" s="31" t="s">
        <v>128</v>
      </c>
      <c r="B67" s="32" t="s">
        <v>141</v>
      </c>
      <c r="C67" s="48">
        <v>4</v>
      </c>
      <c r="D67" s="33">
        <f t="shared" ref="D67:D73" si="3">D35</f>
        <v>0</v>
      </c>
      <c r="E67" s="34">
        <f t="shared" si="2"/>
        <v>0</v>
      </c>
    </row>
    <row r="68" spans="1:5" ht="22.5">
      <c r="A68" s="31" t="s">
        <v>129</v>
      </c>
      <c r="B68" s="32" t="s">
        <v>141</v>
      </c>
      <c r="C68" s="48">
        <v>4</v>
      </c>
      <c r="D68" s="33">
        <f t="shared" si="3"/>
        <v>0</v>
      </c>
      <c r="E68" s="34">
        <f t="shared" si="2"/>
        <v>0</v>
      </c>
    </row>
    <row r="69" spans="1:5" ht="22.5">
      <c r="A69" s="31" t="s">
        <v>130</v>
      </c>
      <c r="B69" s="32" t="s">
        <v>141</v>
      </c>
      <c r="C69" s="48">
        <v>4</v>
      </c>
      <c r="D69" s="33">
        <f t="shared" si="3"/>
        <v>0</v>
      </c>
      <c r="E69" s="34">
        <f t="shared" si="2"/>
        <v>0</v>
      </c>
    </row>
    <row r="70" spans="1:5" ht="12">
      <c r="A70" s="31" t="s">
        <v>131</v>
      </c>
      <c r="B70" s="32" t="s">
        <v>137</v>
      </c>
      <c r="C70" s="48">
        <v>12</v>
      </c>
      <c r="D70" s="33">
        <f t="shared" si="3"/>
        <v>0</v>
      </c>
      <c r="E70" s="34">
        <f t="shared" si="2"/>
        <v>0</v>
      </c>
    </row>
    <row r="71" spans="1:5" ht="33.75">
      <c r="A71" s="31" t="s">
        <v>132</v>
      </c>
      <c r="B71" s="32" t="s">
        <v>142</v>
      </c>
      <c r="C71" s="48">
        <v>0</v>
      </c>
      <c r="D71" s="33">
        <f t="shared" si="3"/>
        <v>0</v>
      </c>
      <c r="E71" s="34">
        <f t="shared" si="2"/>
        <v>0</v>
      </c>
    </row>
    <row r="72" spans="1:5" ht="33.75">
      <c r="A72" s="31" t="s">
        <v>132</v>
      </c>
      <c r="B72" s="32" t="s">
        <v>143</v>
      </c>
      <c r="C72" s="48">
        <v>6</v>
      </c>
      <c r="D72" s="33">
        <f t="shared" si="3"/>
        <v>0</v>
      </c>
      <c r="E72" s="34">
        <f t="shared" si="2"/>
        <v>0</v>
      </c>
    </row>
    <row r="73" spans="1:5" ht="33.75">
      <c r="A73" s="31" t="s">
        <v>132</v>
      </c>
      <c r="B73" s="32" t="s">
        <v>144</v>
      </c>
      <c r="C73" s="48">
        <v>0</v>
      </c>
      <c r="D73" s="33">
        <f t="shared" si="3"/>
        <v>0</v>
      </c>
      <c r="E73" s="34">
        <f t="shared" si="2"/>
        <v>0</v>
      </c>
    </row>
    <row r="74" spans="1:5" ht="12.75">
      <c r="A74" s="69" t="s">
        <v>109</v>
      </c>
      <c r="B74" s="69"/>
      <c r="C74" s="69"/>
      <c r="D74" s="69"/>
      <c r="E74" s="35">
        <f>TRUNC(SUM(E50:E73),2)</f>
        <v>0</v>
      </c>
    </row>
    <row r="75" spans="1:5" ht="12.75">
      <c r="A75" s="70" t="s">
        <v>82</v>
      </c>
      <c r="B75" s="70"/>
      <c r="C75" s="70"/>
      <c r="D75" s="70"/>
      <c r="E75" s="57">
        <v>156</v>
      </c>
    </row>
    <row r="76" spans="1:5" ht="12.75">
      <c r="A76" s="71" t="s">
        <v>83</v>
      </c>
      <c r="B76" s="71"/>
      <c r="C76" s="71"/>
      <c r="D76" s="71"/>
      <c r="E76" s="36">
        <f>E74/E75</f>
        <v>0</v>
      </c>
    </row>
    <row r="77" spans="1:5" ht="12.75">
      <c r="A77" s="50"/>
      <c r="B77" s="50"/>
      <c r="C77" s="50"/>
      <c r="D77" s="50"/>
      <c r="E77" s="51"/>
    </row>
    <row r="78" spans="1:5" ht="12.75">
      <c r="A78" s="66" t="s">
        <v>147</v>
      </c>
      <c r="B78" s="67"/>
      <c r="C78" s="67"/>
      <c r="D78" s="67"/>
      <c r="E78" s="67"/>
    </row>
    <row r="79" spans="1:5" ht="12.75">
      <c r="A79" s="28" t="s">
        <v>54</v>
      </c>
      <c r="B79" s="28" t="s">
        <v>55</v>
      </c>
      <c r="C79" s="28" t="s">
        <v>56</v>
      </c>
      <c r="D79" s="28" t="s">
        <v>57</v>
      </c>
      <c r="E79" s="29" t="s">
        <v>58</v>
      </c>
    </row>
    <row r="80" spans="1:5" ht="12.75">
      <c r="A80" s="68" t="s">
        <v>59</v>
      </c>
      <c r="B80" s="68" t="s">
        <v>60</v>
      </c>
      <c r="C80" s="68" t="s">
        <v>81</v>
      </c>
      <c r="D80" s="68" t="s">
        <v>61</v>
      </c>
      <c r="E80" s="30" t="s">
        <v>7</v>
      </c>
    </row>
    <row r="81" spans="1:5" ht="12.75">
      <c r="A81" s="69"/>
      <c r="B81" s="69"/>
      <c r="C81" s="69"/>
      <c r="D81" s="69"/>
      <c r="E81" s="30" t="s">
        <v>62</v>
      </c>
    </row>
    <row r="82" spans="1:5" ht="12">
      <c r="A82" s="31" t="s">
        <v>84</v>
      </c>
      <c r="B82" s="32" t="s">
        <v>78</v>
      </c>
      <c r="C82" s="48">
        <v>12</v>
      </c>
      <c r="D82" s="33">
        <f>D18</f>
        <v>0</v>
      </c>
      <c r="E82" s="34">
        <f>C82*D82</f>
        <v>0</v>
      </c>
    </row>
    <row r="83" spans="1:5" ht="12">
      <c r="A83" s="31" t="s">
        <v>85</v>
      </c>
      <c r="B83" s="32" t="s">
        <v>78</v>
      </c>
      <c r="C83" s="48">
        <v>4</v>
      </c>
      <c r="D83" s="33">
        <f t="shared" ref="D83:D105" si="4">D19</f>
        <v>0</v>
      </c>
      <c r="E83" s="34">
        <f t="shared" ref="E83:E105" si="5">C83*D83</f>
        <v>0</v>
      </c>
    </row>
    <row r="84" spans="1:5" ht="12">
      <c r="A84" s="31" t="s">
        <v>86</v>
      </c>
      <c r="B84" s="32" t="s">
        <v>79</v>
      </c>
      <c r="C84" s="48">
        <v>24</v>
      </c>
      <c r="D84" s="33">
        <f t="shared" si="4"/>
        <v>0</v>
      </c>
      <c r="E84" s="34">
        <f t="shared" si="5"/>
        <v>0</v>
      </c>
    </row>
    <row r="85" spans="1:5" ht="12">
      <c r="A85" s="31" t="s">
        <v>87</v>
      </c>
      <c r="B85" s="32" t="s">
        <v>133</v>
      </c>
      <c r="C85" s="48">
        <v>6</v>
      </c>
      <c r="D85" s="33">
        <f t="shared" si="4"/>
        <v>0</v>
      </c>
      <c r="E85" s="34">
        <f t="shared" si="5"/>
        <v>0</v>
      </c>
    </row>
    <row r="86" spans="1:5" ht="12">
      <c r="A86" s="31" t="s">
        <v>121</v>
      </c>
      <c r="B86" s="32" t="s">
        <v>134</v>
      </c>
      <c r="C86" s="48">
        <v>24</v>
      </c>
      <c r="D86" s="33">
        <f t="shared" si="4"/>
        <v>0</v>
      </c>
      <c r="E86" s="34">
        <f t="shared" si="5"/>
        <v>0</v>
      </c>
    </row>
    <row r="87" spans="1:5" ht="12">
      <c r="A87" s="31" t="s">
        <v>122</v>
      </c>
      <c r="B87" s="32" t="s">
        <v>135</v>
      </c>
      <c r="C87" s="48">
        <v>24</v>
      </c>
      <c r="D87" s="33">
        <f t="shared" si="4"/>
        <v>0</v>
      </c>
      <c r="E87" s="34">
        <f t="shared" si="5"/>
        <v>0</v>
      </c>
    </row>
    <row r="88" spans="1:5" ht="12">
      <c r="A88" s="31" t="s">
        <v>88</v>
      </c>
      <c r="B88" s="32" t="s">
        <v>136</v>
      </c>
      <c r="C88" s="48">
        <v>12</v>
      </c>
      <c r="D88" s="33">
        <f t="shared" si="4"/>
        <v>0</v>
      </c>
      <c r="E88" s="34">
        <f t="shared" si="5"/>
        <v>0</v>
      </c>
    </row>
    <row r="89" spans="1:5" ht="12">
      <c r="A89" s="31" t="s">
        <v>89</v>
      </c>
      <c r="B89" s="32" t="s">
        <v>63</v>
      </c>
      <c r="C89" s="48">
        <v>24</v>
      </c>
      <c r="D89" s="33">
        <f t="shared" si="4"/>
        <v>0</v>
      </c>
      <c r="E89" s="34">
        <f t="shared" si="5"/>
        <v>0</v>
      </c>
    </row>
    <row r="90" spans="1:5" ht="12">
      <c r="A90" s="31" t="s">
        <v>90</v>
      </c>
      <c r="B90" s="32" t="s">
        <v>137</v>
      </c>
      <c r="C90" s="48">
        <v>12</v>
      </c>
      <c r="D90" s="33">
        <f t="shared" si="4"/>
        <v>0</v>
      </c>
      <c r="E90" s="34">
        <f t="shared" si="5"/>
        <v>0</v>
      </c>
    </row>
    <row r="91" spans="1:5" ht="12">
      <c r="A91" s="31" t="s">
        <v>123</v>
      </c>
      <c r="B91" s="32" t="s">
        <v>137</v>
      </c>
      <c r="C91" s="48">
        <v>24</v>
      </c>
      <c r="D91" s="33">
        <f t="shared" si="4"/>
        <v>0</v>
      </c>
      <c r="E91" s="34">
        <f t="shared" si="5"/>
        <v>0</v>
      </c>
    </row>
    <row r="92" spans="1:5" ht="12">
      <c r="A92" s="31" t="s">
        <v>124</v>
      </c>
      <c r="B92" s="32" t="s">
        <v>137</v>
      </c>
      <c r="C92" s="48">
        <v>12</v>
      </c>
      <c r="D92" s="33">
        <f t="shared" si="4"/>
        <v>0</v>
      </c>
      <c r="E92" s="34">
        <f t="shared" si="5"/>
        <v>0</v>
      </c>
    </row>
    <row r="93" spans="1:5" ht="22.5">
      <c r="A93" s="31" t="s">
        <v>125</v>
      </c>
      <c r="B93" s="32" t="s">
        <v>64</v>
      </c>
      <c r="C93" s="48">
        <v>24</v>
      </c>
      <c r="D93" s="33">
        <f t="shared" si="4"/>
        <v>0</v>
      </c>
      <c r="E93" s="34">
        <f t="shared" si="5"/>
        <v>0</v>
      </c>
    </row>
    <row r="94" spans="1:5" ht="12">
      <c r="A94" s="31" t="s">
        <v>91</v>
      </c>
      <c r="B94" s="32" t="s">
        <v>63</v>
      </c>
      <c r="C94" s="48">
        <v>24</v>
      </c>
      <c r="D94" s="33">
        <f t="shared" si="4"/>
        <v>0</v>
      </c>
      <c r="E94" s="34">
        <f t="shared" si="5"/>
        <v>0</v>
      </c>
    </row>
    <row r="95" spans="1:5" ht="22.5">
      <c r="A95" s="31" t="s">
        <v>126</v>
      </c>
      <c r="B95" s="32" t="s">
        <v>138</v>
      </c>
      <c r="C95" s="48">
        <v>12</v>
      </c>
      <c r="D95" s="33">
        <f t="shared" si="4"/>
        <v>0</v>
      </c>
      <c r="E95" s="34">
        <f t="shared" si="5"/>
        <v>0</v>
      </c>
    </row>
    <row r="96" spans="1:5" ht="12">
      <c r="A96" s="31" t="s">
        <v>92</v>
      </c>
      <c r="B96" s="32" t="s">
        <v>139</v>
      </c>
      <c r="C96" s="48">
        <v>4</v>
      </c>
      <c r="D96" s="33">
        <f t="shared" si="4"/>
        <v>0</v>
      </c>
      <c r="E96" s="34">
        <f t="shared" si="5"/>
        <v>0</v>
      </c>
    </row>
    <row r="97" spans="1:5" ht="12">
      <c r="A97" s="31" t="s">
        <v>127</v>
      </c>
      <c r="B97" s="32" t="s">
        <v>140</v>
      </c>
      <c r="C97" s="48">
        <v>6</v>
      </c>
      <c r="D97" s="33">
        <f t="shared" si="4"/>
        <v>0</v>
      </c>
      <c r="E97" s="34">
        <f t="shared" si="5"/>
        <v>0</v>
      </c>
    </row>
    <row r="98" spans="1:5" ht="12">
      <c r="A98" s="31" t="s">
        <v>93</v>
      </c>
      <c r="B98" s="32" t="s">
        <v>137</v>
      </c>
      <c r="C98" s="48">
        <v>12</v>
      </c>
      <c r="D98" s="33">
        <f t="shared" si="4"/>
        <v>0</v>
      </c>
      <c r="E98" s="34">
        <f t="shared" si="5"/>
        <v>0</v>
      </c>
    </row>
    <row r="99" spans="1:5" ht="22.5">
      <c r="A99" s="31" t="s">
        <v>128</v>
      </c>
      <c r="B99" s="32" t="s">
        <v>141</v>
      </c>
      <c r="C99" s="48">
        <v>4</v>
      </c>
      <c r="D99" s="33">
        <f t="shared" si="4"/>
        <v>0</v>
      </c>
      <c r="E99" s="34">
        <f t="shared" si="5"/>
        <v>0</v>
      </c>
    </row>
    <row r="100" spans="1:5" ht="22.5">
      <c r="A100" s="31" t="s">
        <v>129</v>
      </c>
      <c r="B100" s="32" t="s">
        <v>141</v>
      </c>
      <c r="C100" s="48">
        <v>4</v>
      </c>
      <c r="D100" s="33">
        <f t="shared" si="4"/>
        <v>0</v>
      </c>
      <c r="E100" s="34">
        <f t="shared" si="5"/>
        <v>0</v>
      </c>
    </row>
    <row r="101" spans="1:5" ht="22.5">
      <c r="A101" s="31" t="s">
        <v>130</v>
      </c>
      <c r="B101" s="32" t="s">
        <v>141</v>
      </c>
      <c r="C101" s="48">
        <v>4</v>
      </c>
      <c r="D101" s="33">
        <f t="shared" si="4"/>
        <v>0</v>
      </c>
      <c r="E101" s="34">
        <f t="shared" si="5"/>
        <v>0</v>
      </c>
    </row>
    <row r="102" spans="1:5" ht="12">
      <c r="A102" s="31" t="s">
        <v>131</v>
      </c>
      <c r="B102" s="32" t="s">
        <v>137</v>
      </c>
      <c r="C102" s="48">
        <v>12</v>
      </c>
      <c r="D102" s="33">
        <f t="shared" si="4"/>
        <v>0</v>
      </c>
      <c r="E102" s="34">
        <f t="shared" si="5"/>
        <v>0</v>
      </c>
    </row>
    <row r="103" spans="1:5" ht="33.75">
      <c r="A103" s="31" t="s">
        <v>132</v>
      </c>
      <c r="B103" s="32" t="s">
        <v>142</v>
      </c>
      <c r="C103" s="48">
        <v>0</v>
      </c>
      <c r="D103" s="33">
        <f t="shared" si="4"/>
        <v>0</v>
      </c>
      <c r="E103" s="34">
        <f t="shared" si="5"/>
        <v>0</v>
      </c>
    </row>
    <row r="104" spans="1:5" ht="33.75">
      <c r="A104" s="31" t="s">
        <v>132</v>
      </c>
      <c r="B104" s="32" t="s">
        <v>143</v>
      </c>
      <c r="C104" s="48">
        <v>0</v>
      </c>
      <c r="D104" s="33">
        <f t="shared" si="4"/>
        <v>0</v>
      </c>
      <c r="E104" s="34">
        <f t="shared" si="5"/>
        <v>0</v>
      </c>
    </row>
    <row r="105" spans="1:5" ht="33.75">
      <c r="A105" s="31" t="s">
        <v>132</v>
      </c>
      <c r="B105" s="32" t="s">
        <v>144</v>
      </c>
      <c r="C105" s="48">
        <v>12</v>
      </c>
      <c r="D105" s="33">
        <f t="shared" si="4"/>
        <v>0</v>
      </c>
      <c r="E105" s="34">
        <f t="shared" si="5"/>
        <v>0</v>
      </c>
    </row>
    <row r="106" spans="1:5" ht="12.75">
      <c r="A106" s="69" t="s">
        <v>109</v>
      </c>
      <c r="B106" s="69"/>
      <c r="C106" s="69"/>
      <c r="D106" s="69"/>
      <c r="E106" s="35">
        <f>TRUNC(SUM(E82:E105),2)</f>
        <v>0</v>
      </c>
    </row>
    <row r="107" spans="1:5" ht="12.75">
      <c r="A107" s="70" t="s">
        <v>82</v>
      </c>
      <c r="B107" s="70"/>
      <c r="C107" s="70"/>
      <c r="D107" s="70"/>
      <c r="E107" s="57">
        <v>156</v>
      </c>
    </row>
    <row r="108" spans="1:5" ht="12.75">
      <c r="A108" s="71" t="s">
        <v>83</v>
      </c>
      <c r="B108" s="71"/>
      <c r="C108" s="71"/>
      <c r="D108" s="71"/>
      <c r="E108" s="36">
        <f>E106/E107</f>
        <v>0</v>
      </c>
    </row>
    <row r="109" spans="1:5" ht="12">
      <c r="A109" s="65" t="s">
        <v>67</v>
      </c>
      <c r="B109" s="65"/>
      <c r="C109" s="65"/>
      <c r="D109" s="65"/>
    </row>
    <row r="110" spans="1:5" ht="12" hidden="1"/>
    <row r="111" spans="1:5" ht="12" hidden="1"/>
    <row r="112" spans="1:5" ht="12" hidden="1"/>
  </sheetData>
  <sheetProtection insertColumns="0" deleteColumns="0" deleteRows="0"/>
  <mergeCells count="34">
    <mergeCell ref="A10:E10"/>
    <mergeCell ref="A78:E78"/>
    <mergeCell ref="A80:A81"/>
    <mergeCell ref="B80:B81"/>
    <mergeCell ref="C80:C81"/>
    <mergeCell ref="D80:D81"/>
    <mergeCell ref="A11:E11"/>
    <mergeCell ref="A12:E12"/>
    <mergeCell ref="A13:E13"/>
    <mergeCell ref="A16:A17"/>
    <mergeCell ref="B16:B17"/>
    <mergeCell ref="C16:C17"/>
    <mergeCell ref="D16:D17"/>
    <mergeCell ref="A6:E6"/>
    <mergeCell ref="A7:C7"/>
    <mergeCell ref="D7:F7"/>
    <mergeCell ref="A8:C8"/>
    <mergeCell ref="D8:F8"/>
    <mergeCell ref="A109:D109"/>
    <mergeCell ref="A14:E14"/>
    <mergeCell ref="A46:E46"/>
    <mergeCell ref="A48:A49"/>
    <mergeCell ref="B48:B49"/>
    <mergeCell ref="C48:C49"/>
    <mergeCell ref="D48:D49"/>
    <mergeCell ref="A106:D106"/>
    <mergeCell ref="A107:D107"/>
    <mergeCell ref="A108:D108"/>
    <mergeCell ref="A74:D74"/>
    <mergeCell ref="A75:D75"/>
    <mergeCell ref="A76:D76"/>
    <mergeCell ref="A42:D42"/>
    <mergeCell ref="A43:D43"/>
    <mergeCell ref="A44:D44"/>
  </mergeCells>
  <pageMargins left="1.299212598425197" right="0.51181102362204722" top="1.1811023622047245" bottom="0.78740157480314965" header="0.31496062992125984" footer="0.31496062992125984"/>
  <pageSetup paperSize="9" scale="70" fitToHeight="0" orientation="portrait" r:id="rId1"/>
  <rowBreaks count="2" manualBreakCount="2">
    <brk id="44" max="5" man="1"/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AE441-9416-49F3-BC5F-9D5F80FC535E}">
  <sheetPr>
    <pageSetUpPr fitToPage="1"/>
  </sheetPr>
  <dimension ref="A1:WVQ85"/>
  <sheetViews>
    <sheetView showGridLines="0" view="pageBreakPreview" zoomScaleNormal="100" zoomScaleSheetLayoutView="100" workbookViewId="0">
      <selection activeCell="A9" sqref="A9:I9"/>
    </sheetView>
  </sheetViews>
  <sheetFormatPr defaultColWidth="0" defaultRowHeight="12" zeroHeight="1"/>
  <cols>
    <col min="1" max="1" width="15.28515625" style="37" bestFit="1" customWidth="1"/>
    <col min="2" max="2" width="25.7109375" style="47" customWidth="1"/>
    <col min="3" max="3" width="12.5703125" style="37" customWidth="1"/>
    <col min="4" max="4" width="10.7109375" style="37" customWidth="1"/>
    <col min="5" max="5" width="17" style="37" customWidth="1"/>
    <col min="6" max="6" width="17.7109375" style="37" customWidth="1"/>
    <col min="7" max="7" width="13.28515625" style="37" bestFit="1" customWidth="1"/>
    <col min="8" max="8" width="14.42578125" style="37" bestFit="1" customWidth="1"/>
    <col min="9" max="9" width="15.42578125" style="37" bestFit="1" customWidth="1"/>
    <col min="10" max="256" width="0" style="37" hidden="1"/>
    <col min="257" max="257" width="37.42578125" style="37" hidden="1" customWidth="1"/>
    <col min="258" max="258" width="25.7109375" style="37" hidden="1" customWidth="1"/>
    <col min="259" max="259" width="12.5703125" style="37" hidden="1" customWidth="1"/>
    <col min="260" max="260" width="10.7109375" style="37" hidden="1" customWidth="1"/>
    <col min="261" max="261" width="17" style="37" hidden="1" customWidth="1"/>
    <col min="262" max="262" width="17.7109375" style="37" hidden="1" customWidth="1"/>
    <col min="263" max="263" width="13.28515625" style="37" hidden="1" customWidth="1"/>
    <col min="264" max="264" width="14.42578125" style="37" hidden="1" customWidth="1"/>
    <col min="265" max="265" width="15.42578125" style="37" hidden="1" customWidth="1"/>
    <col min="266" max="512" width="0" style="37" hidden="1"/>
    <col min="513" max="513" width="37.42578125" style="37" hidden="1" customWidth="1"/>
    <col min="514" max="514" width="25.7109375" style="37" hidden="1" customWidth="1"/>
    <col min="515" max="515" width="12.5703125" style="37" hidden="1" customWidth="1"/>
    <col min="516" max="516" width="10.7109375" style="37" hidden="1" customWidth="1"/>
    <col min="517" max="517" width="17" style="37" hidden="1" customWidth="1"/>
    <col min="518" max="518" width="17.7109375" style="37" hidden="1" customWidth="1"/>
    <col min="519" max="519" width="13.28515625" style="37" hidden="1" customWidth="1"/>
    <col min="520" max="520" width="14.42578125" style="37" hidden="1" customWidth="1"/>
    <col min="521" max="521" width="15.42578125" style="37" hidden="1" customWidth="1"/>
    <col min="522" max="768" width="0" style="37" hidden="1"/>
    <col min="769" max="769" width="37.42578125" style="37" hidden="1" customWidth="1"/>
    <col min="770" max="770" width="25.7109375" style="37" hidden="1" customWidth="1"/>
    <col min="771" max="771" width="12.5703125" style="37" hidden="1" customWidth="1"/>
    <col min="772" max="772" width="10.7109375" style="37" hidden="1" customWidth="1"/>
    <col min="773" max="773" width="17" style="37" hidden="1" customWidth="1"/>
    <col min="774" max="774" width="17.7109375" style="37" hidden="1" customWidth="1"/>
    <col min="775" max="775" width="13.28515625" style="37" hidden="1" customWidth="1"/>
    <col min="776" max="776" width="14.42578125" style="37" hidden="1" customWidth="1"/>
    <col min="777" max="777" width="15.42578125" style="37" hidden="1" customWidth="1"/>
    <col min="778" max="1024" width="0" style="37" hidden="1"/>
    <col min="1025" max="1025" width="37.42578125" style="37" hidden="1" customWidth="1"/>
    <col min="1026" max="1026" width="25.7109375" style="37" hidden="1" customWidth="1"/>
    <col min="1027" max="1027" width="12.5703125" style="37" hidden="1" customWidth="1"/>
    <col min="1028" max="1028" width="10.7109375" style="37" hidden="1" customWidth="1"/>
    <col min="1029" max="1029" width="17" style="37" hidden="1" customWidth="1"/>
    <col min="1030" max="1030" width="17.7109375" style="37" hidden="1" customWidth="1"/>
    <col min="1031" max="1031" width="13.28515625" style="37" hidden="1" customWidth="1"/>
    <col min="1032" max="1032" width="14.42578125" style="37" hidden="1" customWidth="1"/>
    <col min="1033" max="1033" width="15.42578125" style="37" hidden="1" customWidth="1"/>
    <col min="1034" max="1280" width="0" style="37" hidden="1"/>
    <col min="1281" max="1281" width="37.42578125" style="37" hidden="1" customWidth="1"/>
    <col min="1282" max="1282" width="25.7109375" style="37" hidden="1" customWidth="1"/>
    <col min="1283" max="1283" width="12.5703125" style="37" hidden="1" customWidth="1"/>
    <col min="1284" max="1284" width="10.7109375" style="37" hidden="1" customWidth="1"/>
    <col min="1285" max="1285" width="17" style="37" hidden="1" customWidth="1"/>
    <col min="1286" max="1286" width="17.7109375" style="37" hidden="1" customWidth="1"/>
    <col min="1287" max="1287" width="13.28515625" style="37" hidden="1" customWidth="1"/>
    <col min="1288" max="1288" width="14.42578125" style="37" hidden="1" customWidth="1"/>
    <col min="1289" max="1289" width="15.42578125" style="37" hidden="1" customWidth="1"/>
    <col min="1290" max="1536" width="0" style="37" hidden="1"/>
    <col min="1537" max="1537" width="37.42578125" style="37" hidden="1" customWidth="1"/>
    <col min="1538" max="1538" width="25.7109375" style="37" hidden="1" customWidth="1"/>
    <col min="1539" max="1539" width="12.5703125" style="37" hidden="1" customWidth="1"/>
    <col min="1540" max="1540" width="10.7109375" style="37" hidden="1" customWidth="1"/>
    <col min="1541" max="1541" width="17" style="37" hidden="1" customWidth="1"/>
    <col min="1542" max="1542" width="17.7109375" style="37" hidden="1" customWidth="1"/>
    <col min="1543" max="1543" width="13.28515625" style="37" hidden="1" customWidth="1"/>
    <col min="1544" max="1544" width="14.42578125" style="37" hidden="1" customWidth="1"/>
    <col min="1545" max="1545" width="15.42578125" style="37" hidden="1" customWidth="1"/>
    <col min="1546" max="1792" width="0" style="37" hidden="1"/>
    <col min="1793" max="1793" width="37.42578125" style="37" hidden="1" customWidth="1"/>
    <col min="1794" max="1794" width="25.7109375" style="37" hidden="1" customWidth="1"/>
    <col min="1795" max="1795" width="12.5703125" style="37" hidden="1" customWidth="1"/>
    <col min="1796" max="1796" width="10.7109375" style="37" hidden="1" customWidth="1"/>
    <col min="1797" max="1797" width="17" style="37" hidden="1" customWidth="1"/>
    <col min="1798" max="1798" width="17.7109375" style="37" hidden="1" customWidth="1"/>
    <col min="1799" max="1799" width="13.28515625" style="37" hidden="1" customWidth="1"/>
    <col min="1800" max="1800" width="14.42578125" style="37" hidden="1" customWidth="1"/>
    <col min="1801" max="1801" width="15.42578125" style="37" hidden="1" customWidth="1"/>
    <col min="1802" max="2048" width="0" style="37" hidden="1"/>
    <col min="2049" max="2049" width="37.42578125" style="37" hidden="1" customWidth="1"/>
    <col min="2050" max="2050" width="25.7109375" style="37" hidden="1" customWidth="1"/>
    <col min="2051" max="2051" width="12.5703125" style="37" hidden="1" customWidth="1"/>
    <col min="2052" max="2052" width="10.7109375" style="37" hidden="1" customWidth="1"/>
    <col min="2053" max="2053" width="17" style="37" hidden="1" customWidth="1"/>
    <col min="2054" max="2054" width="17.7109375" style="37" hidden="1" customWidth="1"/>
    <col min="2055" max="2055" width="13.28515625" style="37" hidden="1" customWidth="1"/>
    <col min="2056" max="2056" width="14.42578125" style="37" hidden="1" customWidth="1"/>
    <col min="2057" max="2057" width="15.42578125" style="37" hidden="1" customWidth="1"/>
    <col min="2058" max="2304" width="0" style="37" hidden="1"/>
    <col min="2305" max="2305" width="37.42578125" style="37" hidden="1" customWidth="1"/>
    <col min="2306" max="2306" width="25.7109375" style="37" hidden="1" customWidth="1"/>
    <col min="2307" max="2307" width="12.5703125" style="37" hidden="1" customWidth="1"/>
    <col min="2308" max="2308" width="10.7109375" style="37" hidden="1" customWidth="1"/>
    <col min="2309" max="2309" width="17" style="37" hidden="1" customWidth="1"/>
    <col min="2310" max="2310" width="17.7109375" style="37" hidden="1" customWidth="1"/>
    <col min="2311" max="2311" width="13.28515625" style="37" hidden="1" customWidth="1"/>
    <col min="2312" max="2312" width="14.42578125" style="37" hidden="1" customWidth="1"/>
    <col min="2313" max="2313" width="15.42578125" style="37" hidden="1" customWidth="1"/>
    <col min="2314" max="2560" width="0" style="37" hidden="1"/>
    <col min="2561" max="2561" width="37.42578125" style="37" hidden="1" customWidth="1"/>
    <col min="2562" max="2562" width="25.7109375" style="37" hidden="1" customWidth="1"/>
    <col min="2563" max="2563" width="12.5703125" style="37" hidden="1" customWidth="1"/>
    <col min="2564" max="2564" width="10.7109375" style="37" hidden="1" customWidth="1"/>
    <col min="2565" max="2565" width="17" style="37" hidden="1" customWidth="1"/>
    <col min="2566" max="2566" width="17.7109375" style="37" hidden="1" customWidth="1"/>
    <col min="2567" max="2567" width="13.28515625" style="37" hidden="1" customWidth="1"/>
    <col min="2568" max="2568" width="14.42578125" style="37" hidden="1" customWidth="1"/>
    <col min="2569" max="2569" width="15.42578125" style="37" hidden="1" customWidth="1"/>
    <col min="2570" max="2816" width="0" style="37" hidden="1"/>
    <col min="2817" max="2817" width="37.42578125" style="37" hidden="1" customWidth="1"/>
    <col min="2818" max="2818" width="25.7109375" style="37" hidden="1" customWidth="1"/>
    <col min="2819" max="2819" width="12.5703125" style="37" hidden="1" customWidth="1"/>
    <col min="2820" max="2820" width="10.7109375" style="37" hidden="1" customWidth="1"/>
    <col min="2821" max="2821" width="17" style="37" hidden="1" customWidth="1"/>
    <col min="2822" max="2822" width="17.7109375" style="37" hidden="1" customWidth="1"/>
    <col min="2823" max="2823" width="13.28515625" style="37" hidden="1" customWidth="1"/>
    <col min="2824" max="2824" width="14.42578125" style="37" hidden="1" customWidth="1"/>
    <col min="2825" max="2825" width="15.42578125" style="37" hidden="1" customWidth="1"/>
    <col min="2826" max="3072" width="0" style="37" hidden="1"/>
    <col min="3073" max="3073" width="37.42578125" style="37" hidden="1" customWidth="1"/>
    <col min="3074" max="3074" width="25.7109375" style="37" hidden="1" customWidth="1"/>
    <col min="3075" max="3075" width="12.5703125" style="37" hidden="1" customWidth="1"/>
    <col min="3076" max="3076" width="10.7109375" style="37" hidden="1" customWidth="1"/>
    <col min="3077" max="3077" width="17" style="37" hidden="1" customWidth="1"/>
    <col min="3078" max="3078" width="17.7109375" style="37" hidden="1" customWidth="1"/>
    <col min="3079" max="3079" width="13.28515625" style="37" hidden="1" customWidth="1"/>
    <col min="3080" max="3080" width="14.42578125" style="37" hidden="1" customWidth="1"/>
    <col min="3081" max="3081" width="15.42578125" style="37" hidden="1" customWidth="1"/>
    <col min="3082" max="3328" width="0" style="37" hidden="1"/>
    <col min="3329" max="3329" width="37.42578125" style="37" hidden="1" customWidth="1"/>
    <col min="3330" max="3330" width="25.7109375" style="37" hidden="1" customWidth="1"/>
    <col min="3331" max="3331" width="12.5703125" style="37" hidden="1" customWidth="1"/>
    <col min="3332" max="3332" width="10.7109375" style="37" hidden="1" customWidth="1"/>
    <col min="3333" max="3333" width="17" style="37" hidden="1" customWidth="1"/>
    <col min="3334" max="3334" width="17.7109375" style="37" hidden="1" customWidth="1"/>
    <col min="3335" max="3335" width="13.28515625" style="37" hidden="1" customWidth="1"/>
    <col min="3336" max="3336" width="14.42578125" style="37" hidden="1" customWidth="1"/>
    <col min="3337" max="3337" width="15.42578125" style="37" hidden="1" customWidth="1"/>
    <col min="3338" max="3584" width="0" style="37" hidden="1"/>
    <col min="3585" max="3585" width="37.42578125" style="37" hidden="1" customWidth="1"/>
    <col min="3586" max="3586" width="25.7109375" style="37" hidden="1" customWidth="1"/>
    <col min="3587" max="3587" width="12.5703125" style="37" hidden="1" customWidth="1"/>
    <col min="3588" max="3588" width="10.7109375" style="37" hidden="1" customWidth="1"/>
    <col min="3589" max="3589" width="17" style="37" hidden="1" customWidth="1"/>
    <col min="3590" max="3590" width="17.7109375" style="37" hidden="1" customWidth="1"/>
    <col min="3591" max="3591" width="13.28515625" style="37" hidden="1" customWidth="1"/>
    <col min="3592" max="3592" width="14.42578125" style="37" hidden="1" customWidth="1"/>
    <col min="3593" max="3593" width="15.42578125" style="37" hidden="1" customWidth="1"/>
    <col min="3594" max="3840" width="0" style="37" hidden="1"/>
    <col min="3841" max="3841" width="37.42578125" style="37" hidden="1" customWidth="1"/>
    <col min="3842" max="3842" width="25.7109375" style="37" hidden="1" customWidth="1"/>
    <col min="3843" max="3843" width="12.5703125" style="37" hidden="1" customWidth="1"/>
    <col min="3844" max="3844" width="10.7109375" style="37" hidden="1" customWidth="1"/>
    <col min="3845" max="3845" width="17" style="37" hidden="1" customWidth="1"/>
    <col min="3846" max="3846" width="17.7109375" style="37" hidden="1" customWidth="1"/>
    <col min="3847" max="3847" width="13.28515625" style="37" hidden="1" customWidth="1"/>
    <col min="3848" max="3848" width="14.42578125" style="37" hidden="1" customWidth="1"/>
    <col min="3849" max="3849" width="15.42578125" style="37" hidden="1" customWidth="1"/>
    <col min="3850" max="4096" width="0" style="37" hidden="1"/>
    <col min="4097" max="4097" width="37.42578125" style="37" hidden="1" customWidth="1"/>
    <col min="4098" max="4098" width="25.7109375" style="37" hidden="1" customWidth="1"/>
    <col min="4099" max="4099" width="12.5703125" style="37" hidden="1" customWidth="1"/>
    <col min="4100" max="4100" width="10.7109375" style="37" hidden="1" customWidth="1"/>
    <col min="4101" max="4101" width="17" style="37" hidden="1" customWidth="1"/>
    <col min="4102" max="4102" width="17.7109375" style="37" hidden="1" customWidth="1"/>
    <col min="4103" max="4103" width="13.28515625" style="37" hidden="1" customWidth="1"/>
    <col min="4104" max="4104" width="14.42578125" style="37" hidden="1" customWidth="1"/>
    <col min="4105" max="4105" width="15.42578125" style="37" hidden="1" customWidth="1"/>
    <col min="4106" max="4352" width="0" style="37" hidden="1"/>
    <col min="4353" max="4353" width="37.42578125" style="37" hidden="1" customWidth="1"/>
    <col min="4354" max="4354" width="25.7109375" style="37" hidden="1" customWidth="1"/>
    <col min="4355" max="4355" width="12.5703125" style="37" hidden="1" customWidth="1"/>
    <col min="4356" max="4356" width="10.7109375" style="37" hidden="1" customWidth="1"/>
    <col min="4357" max="4357" width="17" style="37" hidden="1" customWidth="1"/>
    <col min="4358" max="4358" width="17.7109375" style="37" hidden="1" customWidth="1"/>
    <col min="4359" max="4359" width="13.28515625" style="37" hidden="1" customWidth="1"/>
    <col min="4360" max="4360" width="14.42578125" style="37" hidden="1" customWidth="1"/>
    <col min="4361" max="4361" width="15.42578125" style="37" hidden="1" customWidth="1"/>
    <col min="4362" max="4608" width="0" style="37" hidden="1"/>
    <col min="4609" max="4609" width="37.42578125" style="37" hidden="1" customWidth="1"/>
    <col min="4610" max="4610" width="25.7109375" style="37" hidden="1" customWidth="1"/>
    <col min="4611" max="4611" width="12.5703125" style="37" hidden="1" customWidth="1"/>
    <col min="4612" max="4612" width="10.7109375" style="37" hidden="1" customWidth="1"/>
    <col min="4613" max="4613" width="17" style="37" hidden="1" customWidth="1"/>
    <col min="4614" max="4614" width="17.7109375" style="37" hidden="1" customWidth="1"/>
    <col min="4615" max="4615" width="13.28515625" style="37" hidden="1" customWidth="1"/>
    <col min="4616" max="4616" width="14.42578125" style="37" hidden="1" customWidth="1"/>
    <col min="4617" max="4617" width="15.42578125" style="37" hidden="1" customWidth="1"/>
    <col min="4618" max="4864" width="0" style="37" hidden="1"/>
    <col min="4865" max="4865" width="37.42578125" style="37" hidden="1" customWidth="1"/>
    <col min="4866" max="4866" width="25.7109375" style="37" hidden="1" customWidth="1"/>
    <col min="4867" max="4867" width="12.5703125" style="37" hidden="1" customWidth="1"/>
    <col min="4868" max="4868" width="10.7109375" style="37" hidden="1" customWidth="1"/>
    <col min="4869" max="4869" width="17" style="37" hidden="1" customWidth="1"/>
    <col min="4870" max="4870" width="17.7109375" style="37" hidden="1" customWidth="1"/>
    <col min="4871" max="4871" width="13.28515625" style="37" hidden="1" customWidth="1"/>
    <col min="4872" max="4872" width="14.42578125" style="37" hidden="1" customWidth="1"/>
    <col min="4873" max="4873" width="15.42578125" style="37" hidden="1" customWidth="1"/>
    <col min="4874" max="5120" width="0" style="37" hidden="1"/>
    <col min="5121" max="5121" width="37.42578125" style="37" hidden="1" customWidth="1"/>
    <col min="5122" max="5122" width="25.7109375" style="37" hidden="1" customWidth="1"/>
    <col min="5123" max="5123" width="12.5703125" style="37" hidden="1" customWidth="1"/>
    <col min="5124" max="5124" width="10.7109375" style="37" hidden="1" customWidth="1"/>
    <col min="5125" max="5125" width="17" style="37" hidden="1" customWidth="1"/>
    <col min="5126" max="5126" width="17.7109375" style="37" hidden="1" customWidth="1"/>
    <col min="5127" max="5127" width="13.28515625" style="37" hidden="1" customWidth="1"/>
    <col min="5128" max="5128" width="14.42578125" style="37" hidden="1" customWidth="1"/>
    <col min="5129" max="5129" width="15.42578125" style="37" hidden="1" customWidth="1"/>
    <col min="5130" max="5376" width="0" style="37" hidden="1"/>
    <col min="5377" max="5377" width="37.42578125" style="37" hidden="1" customWidth="1"/>
    <col min="5378" max="5378" width="25.7109375" style="37" hidden="1" customWidth="1"/>
    <col min="5379" max="5379" width="12.5703125" style="37" hidden="1" customWidth="1"/>
    <col min="5380" max="5380" width="10.7109375" style="37" hidden="1" customWidth="1"/>
    <col min="5381" max="5381" width="17" style="37" hidden="1" customWidth="1"/>
    <col min="5382" max="5382" width="17.7109375" style="37" hidden="1" customWidth="1"/>
    <col min="5383" max="5383" width="13.28515625" style="37" hidden="1" customWidth="1"/>
    <col min="5384" max="5384" width="14.42578125" style="37" hidden="1" customWidth="1"/>
    <col min="5385" max="5385" width="15.42578125" style="37" hidden="1" customWidth="1"/>
    <col min="5386" max="5632" width="0" style="37" hidden="1"/>
    <col min="5633" max="5633" width="37.42578125" style="37" hidden="1" customWidth="1"/>
    <col min="5634" max="5634" width="25.7109375" style="37" hidden="1" customWidth="1"/>
    <col min="5635" max="5635" width="12.5703125" style="37" hidden="1" customWidth="1"/>
    <col min="5636" max="5636" width="10.7109375" style="37" hidden="1" customWidth="1"/>
    <col min="5637" max="5637" width="17" style="37" hidden="1" customWidth="1"/>
    <col min="5638" max="5638" width="17.7109375" style="37" hidden="1" customWidth="1"/>
    <col min="5639" max="5639" width="13.28515625" style="37" hidden="1" customWidth="1"/>
    <col min="5640" max="5640" width="14.42578125" style="37" hidden="1" customWidth="1"/>
    <col min="5641" max="5641" width="15.42578125" style="37" hidden="1" customWidth="1"/>
    <col min="5642" max="5888" width="0" style="37" hidden="1"/>
    <col min="5889" max="5889" width="37.42578125" style="37" hidden="1" customWidth="1"/>
    <col min="5890" max="5890" width="25.7109375" style="37" hidden="1" customWidth="1"/>
    <col min="5891" max="5891" width="12.5703125" style="37" hidden="1" customWidth="1"/>
    <col min="5892" max="5892" width="10.7109375" style="37" hidden="1" customWidth="1"/>
    <col min="5893" max="5893" width="17" style="37" hidden="1" customWidth="1"/>
    <col min="5894" max="5894" width="17.7109375" style="37" hidden="1" customWidth="1"/>
    <col min="5895" max="5895" width="13.28515625" style="37" hidden="1" customWidth="1"/>
    <col min="5896" max="5896" width="14.42578125" style="37" hidden="1" customWidth="1"/>
    <col min="5897" max="5897" width="15.42578125" style="37" hidden="1" customWidth="1"/>
    <col min="5898" max="6144" width="0" style="37" hidden="1"/>
    <col min="6145" max="6145" width="37.42578125" style="37" hidden="1" customWidth="1"/>
    <col min="6146" max="6146" width="25.7109375" style="37" hidden="1" customWidth="1"/>
    <col min="6147" max="6147" width="12.5703125" style="37" hidden="1" customWidth="1"/>
    <col min="6148" max="6148" width="10.7109375" style="37" hidden="1" customWidth="1"/>
    <col min="6149" max="6149" width="17" style="37" hidden="1" customWidth="1"/>
    <col min="6150" max="6150" width="17.7109375" style="37" hidden="1" customWidth="1"/>
    <col min="6151" max="6151" width="13.28515625" style="37" hidden="1" customWidth="1"/>
    <col min="6152" max="6152" width="14.42578125" style="37" hidden="1" customWidth="1"/>
    <col min="6153" max="6153" width="15.42578125" style="37" hidden="1" customWidth="1"/>
    <col min="6154" max="6400" width="0" style="37" hidden="1"/>
    <col min="6401" max="6401" width="37.42578125" style="37" hidden="1" customWidth="1"/>
    <col min="6402" max="6402" width="25.7109375" style="37" hidden="1" customWidth="1"/>
    <col min="6403" max="6403" width="12.5703125" style="37" hidden="1" customWidth="1"/>
    <col min="6404" max="6404" width="10.7109375" style="37" hidden="1" customWidth="1"/>
    <col min="6405" max="6405" width="17" style="37" hidden="1" customWidth="1"/>
    <col min="6406" max="6406" width="17.7109375" style="37" hidden="1" customWidth="1"/>
    <col min="6407" max="6407" width="13.28515625" style="37" hidden="1" customWidth="1"/>
    <col min="6408" max="6408" width="14.42578125" style="37" hidden="1" customWidth="1"/>
    <col min="6409" max="6409" width="15.42578125" style="37" hidden="1" customWidth="1"/>
    <col min="6410" max="6656" width="0" style="37" hidden="1"/>
    <col min="6657" max="6657" width="37.42578125" style="37" hidden="1" customWidth="1"/>
    <col min="6658" max="6658" width="25.7109375" style="37" hidden="1" customWidth="1"/>
    <col min="6659" max="6659" width="12.5703125" style="37" hidden="1" customWidth="1"/>
    <col min="6660" max="6660" width="10.7109375" style="37" hidden="1" customWidth="1"/>
    <col min="6661" max="6661" width="17" style="37" hidden="1" customWidth="1"/>
    <col min="6662" max="6662" width="17.7109375" style="37" hidden="1" customWidth="1"/>
    <col min="6663" max="6663" width="13.28515625" style="37" hidden="1" customWidth="1"/>
    <col min="6664" max="6664" width="14.42578125" style="37" hidden="1" customWidth="1"/>
    <col min="6665" max="6665" width="15.42578125" style="37" hidden="1" customWidth="1"/>
    <col min="6666" max="6912" width="0" style="37" hidden="1"/>
    <col min="6913" max="6913" width="37.42578125" style="37" hidden="1" customWidth="1"/>
    <col min="6914" max="6914" width="25.7109375" style="37" hidden="1" customWidth="1"/>
    <col min="6915" max="6915" width="12.5703125" style="37" hidden="1" customWidth="1"/>
    <col min="6916" max="6916" width="10.7109375" style="37" hidden="1" customWidth="1"/>
    <col min="6917" max="6917" width="17" style="37" hidden="1" customWidth="1"/>
    <col min="6918" max="6918" width="17.7109375" style="37" hidden="1" customWidth="1"/>
    <col min="6919" max="6919" width="13.28515625" style="37" hidden="1" customWidth="1"/>
    <col min="6920" max="6920" width="14.42578125" style="37" hidden="1" customWidth="1"/>
    <col min="6921" max="6921" width="15.42578125" style="37" hidden="1" customWidth="1"/>
    <col min="6922" max="7168" width="0" style="37" hidden="1"/>
    <col min="7169" max="7169" width="37.42578125" style="37" hidden="1" customWidth="1"/>
    <col min="7170" max="7170" width="25.7109375" style="37" hidden="1" customWidth="1"/>
    <col min="7171" max="7171" width="12.5703125" style="37" hidden="1" customWidth="1"/>
    <col min="7172" max="7172" width="10.7109375" style="37" hidden="1" customWidth="1"/>
    <col min="7173" max="7173" width="17" style="37" hidden="1" customWidth="1"/>
    <col min="7174" max="7174" width="17.7109375" style="37" hidden="1" customWidth="1"/>
    <col min="7175" max="7175" width="13.28515625" style="37" hidden="1" customWidth="1"/>
    <col min="7176" max="7176" width="14.42578125" style="37" hidden="1" customWidth="1"/>
    <col min="7177" max="7177" width="15.42578125" style="37" hidden="1" customWidth="1"/>
    <col min="7178" max="7424" width="0" style="37" hidden="1"/>
    <col min="7425" max="7425" width="37.42578125" style="37" hidden="1" customWidth="1"/>
    <col min="7426" max="7426" width="25.7109375" style="37" hidden="1" customWidth="1"/>
    <col min="7427" max="7427" width="12.5703125" style="37" hidden="1" customWidth="1"/>
    <col min="7428" max="7428" width="10.7109375" style="37" hidden="1" customWidth="1"/>
    <col min="7429" max="7429" width="17" style="37" hidden="1" customWidth="1"/>
    <col min="7430" max="7430" width="17.7109375" style="37" hidden="1" customWidth="1"/>
    <col min="7431" max="7431" width="13.28515625" style="37" hidden="1" customWidth="1"/>
    <col min="7432" max="7432" width="14.42578125" style="37" hidden="1" customWidth="1"/>
    <col min="7433" max="7433" width="15.42578125" style="37" hidden="1" customWidth="1"/>
    <col min="7434" max="7680" width="0" style="37" hidden="1"/>
    <col min="7681" max="7681" width="37.42578125" style="37" hidden="1" customWidth="1"/>
    <col min="7682" max="7682" width="25.7109375" style="37" hidden="1" customWidth="1"/>
    <col min="7683" max="7683" width="12.5703125" style="37" hidden="1" customWidth="1"/>
    <col min="7684" max="7684" width="10.7109375" style="37" hidden="1" customWidth="1"/>
    <col min="7685" max="7685" width="17" style="37" hidden="1" customWidth="1"/>
    <col min="7686" max="7686" width="17.7109375" style="37" hidden="1" customWidth="1"/>
    <col min="7687" max="7687" width="13.28515625" style="37" hidden="1" customWidth="1"/>
    <col min="7688" max="7688" width="14.42578125" style="37" hidden="1" customWidth="1"/>
    <col min="7689" max="7689" width="15.42578125" style="37" hidden="1" customWidth="1"/>
    <col min="7690" max="7936" width="0" style="37" hidden="1"/>
    <col min="7937" max="7937" width="37.42578125" style="37" hidden="1" customWidth="1"/>
    <col min="7938" max="7938" width="25.7109375" style="37" hidden="1" customWidth="1"/>
    <col min="7939" max="7939" width="12.5703125" style="37" hidden="1" customWidth="1"/>
    <col min="7940" max="7940" width="10.7109375" style="37" hidden="1" customWidth="1"/>
    <col min="7941" max="7941" width="17" style="37" hidden="1" customWidth="1"/>
    <col min="7942" max="7942" width="17.7109375" style="37" hidden="1" customWidth="1"/>
    <col min="7943" max="7943" width="13.28515625" style="37" hidden="1" customWidth="1"/>
    <col min="7944" max="7944" width="14.42578125" style="37" hidden="1" customWidth="1"/>
    <col min="7945" max="7945" width="15.42578125" style="37" hidden="1" customWidth="1"/>
    <col min="7946" max="8192" width="0" style="37" hidden="1"/>
    <col min="8193" max="8193" width="37.42578125" style="37" hidden="1" customWidth="1"/>
    <col min="8194" max="8194" width="25.7109375" style="37" hidden="1" customWidth="1"/>
    <col min="8195" max="8195" width="12.5703125" style="37" hidden="1" customWidth="1"/>
    <col min="8196" max="8196" width="10.7109375" style="37" hidden="1" customWidth="1"/>
    <col min="8197" max="8197" width="17" style="37" hidden="1" customWidth="1"/>
    <col min="8198" max="8198" width="17.7109375" style="37" hidden="1" customWidth="1"/>
    <col min="8199" max="8199" width="13.28515625" style="37" hidden="1" customWidth="1"/>
    <col min="8200" max="8200" width="14.42578125" style="37" hidden="1" customWidth="1"/>
    <col min="8201" max="8201" width="15.42578125" style="37" hidden="1" customWidth="1"/>
    <col min="8202" max="8448" width="0" style="37" hidden="1"/>
    <col min="8449" max="8449" width="37.42578125" style="37" hidden="1" customWidth="1"/>
    <col min="8450" max="8450" width="25.7109375" style="37" hidden="1" customWidth="1"/>
    <col min="8451" max="8451" width="12.5703125" style="37" hidden="1" customWidth="1"/>
    <col min="8452" max="8452" width="10.7109375" style="37" hidden="1" customWidth="1"/>
    <col min="8453" max="8453" width="17" style="37" hidden="1" customWidth="1"/>
    <col min="8454" max="8454" width="17.7109375" style="37" hidden="1" customWidth="1"/>
    <col min="8455" max="8455" width="13.28515625" style="37" hidden="1" customWidth="1"/>
    <col min="8456" max="8456" width="14.42578125" style="37" hidden="1" customWidth="1"/>
    <col min="8457" max="8457" width="15.42578125" style="37" hidden="1" customWidth="1"/>
    <col min="8458" max="8704" width="0" style="37" hidden="1"/>
    <col min="8705" max="8705" width="37.42578125" style="37" hidden="1" customWidth="1"/>
    <col min="8706" max="8706" width="25.7109375" style="37" hidden="1" customWidth="1"/>
    <col min="8707" max="8707" width="12.5703125" style="37" hidden="1" customWidth="1"/>
    <col min="8708" max="8708" width="10.7109375" style="37" hidden="1" customWidth="1"/>
    <col min="8709" max="8709" width="17" style="37" hidden="1" customWidth="1"/>
    <col min="8710" max="8710" width="17.7109375" style="37" hidden="1" customWidth="1"/>
    <col min="8711" max="8711" width="13.28515625" style="37" hidden="1" customWidth="1"/>
    <col min="8712" max="8712" width="14.42578125" style="37" hidden="1" customWidth="1"/>
    <col min="8713" max="8713" width="15.42578125" style="37" hidden="1" customWidth="1"/>
    <col min="8714" max="8960" width="0" style="37" hidden="1"/>
    <col min="8961" max="8961" width="37.42578125" style="37" hidden="1" customWidth="1"/>
    <col min="8962" max="8962" width="25.7109375" style="37" hidden="1" customWidth="1"/>
    <col min="8963" max="8963" width="12.5703125" style="37" hidden="1" customWidth="1"/>
    <col min="8964" max="8964" width="10.7109375" style="37" hidden="1" customWidth="1"/>
    <col min="8965" max="8965" width="17" style="37" hidden="1" customWidth="1"/>
    <col min="8966" max="8966" width="17.7109375" style="37" hidden="1" customWidth="1"/>
    <col min="8967" max="8967" width="13.28515625" style="37" hidden="1" customWidth="1"/>
    <col min="8968" max="8968" width="14.42578125" style="37" hidden="1" customWidth="1"/>
    <col min="8969" max="8969" width="15.42578125" style="37" hidden="1" customWidth="1"/>
    <col min="8970" max="9216" width="0" style="37" hidden="1"/>
    <col min="9217" max="9217" width="37.42578125" style="37" hidden="1" customWidth="1"/>
    <col min="9218" max="9218" width="25.7109375" style="37" hidden="1" customWidth="1"/>
    <col min="9219" max="9219" width="12.5703125" style="37" hidden="1" customWidth="1"/>
    <col min="9220" max="9220" width="10.7109375" style="37" hidden="1" customWidth="1"/>
    <col min="9221" max="9221" width="17" style="37" hidden="1" customWidth="1"/>
    <col min="9222" max="9222" width="17.7109375" style="37" hidden="1" customWidth="1"/>
    <col min="9223" max="9223" width="13.28515625" style="37" hidden="1" customWidth="1"/>
    <col min="9224" max="9224" width="14.42578125" style="37" hidden="1" customWidth="1"/>
    <col min="9225" max="9225" width="15.42578125" style="37" hidden="1" customWidth="1"/>
    <col min="9226" max="9472" width="0" style="37" hidden="1"/>
    <col min="9473" max="9473" width="37.42578125" style="37" hidden="1" customWidth="1"/>
    <col min="9474" max="9474" width="25.7109375" style="37" hidden="1" customWidth="1"/>
    <col min="9475" max="9475" width="12.5703125" style="37" hidden="1" customWidth="1"/>
    <col min="9476" max="9476" width="10.7109375" style="37" hidden="1" customWidth="1"/>
    <col min="9477" max="9477" width="17" style="37" hidden="1" customWidth="1"/>
    <col min="9478" max="9478" width="17.7109375" style="37" hidden="1" customWidth="1"/>
    <col min="9479" max="9479" width="13.28515625" style="37" hidden="1" customWidth="1"/>
    <col min="9480" max="9480" width="14.42578125" style="37" hidden="1" customWidth="1"/>
    <col min="9481" max="9481" width="15.42578125" style="37" hidden="1" customWidth="1"/>
    <col min="9482" max="9728" width="0" style="37" hidden="1"/>
    <col min="9729" max="9729" width="37.42578125" style="37" hidden="1" customWidth="1"/>
    <col min="9730" max="9730" width="25.7109375" style="37" hidden="1" customWidth="1"/>
    <col min="9731" max="9731" width="12.5703125" style="37" hidden="1" customWidth="1"/>
    <col min="9732" max="9732" width="10.7109375" style="37" hidden="1" customWidth="1"/>
    <col min="9733" max="9733" width="17" style="37" hidden="1" customWidth="1"/>
    <col min="9734" max="9734" width="17.7109375" style="37" hidden="1" customWidth="1"/>
    <col min="9735" max="9735" width="13.28515625" style="37" hidden="1" customWidth="1"/>
    <col min="9736" max="9736" width="14.42578125" style="37" hidden="1" customWidth="1"/>
    <col min="9737" max="9737" width="15.42578125" style="37" hidden="1" customWidth="1"/>
    <col min="9738" max="9984" width="0" style="37" hidden="1"/>
    <col min="9985" max="9985" width="37.42578125" style="37" hidden="1" customWidth="1"/>
    <col min="9986" max="9986" width="25.7109375" style="37" hidden="1" customWidth="1"/>
    <col min="9987" max="9987" width="12.5703125" style="37" hidden="1" customWidth="1"/>
    <col min="9988" max="9988" width="10.7109375" style="37" hidden="1" customWidth="1"/>
    <col min="9989" max="9989" width="17" style="37" hidden="1" customWidth="1"/>
    <col min="9990" max="9990" width="17.7109375" style="37" hidden="1" customWidth="1"/>
    <col min="9991" max="9991" width="13.28515625" style="37" hidden="1" customWidth="1"/>
    <col min="9992" max="9992" width="14.42578125" style="37" hidden="1" customWidth="1"/>
    <col min="9993" max="9993" width="15.42578125" style="37" hidden="1" customWidth="1"/>
    <col min="9994" max="10240" width="0" style="37" hidden="1"/>
    <col min="10241" max="10241" width="37.42578125" style="37" hidden="1" customWidth="1"/>
    <col min="10242" max="10242" width="25.7109375" style="37" hidden="1" customWidth="1"/>
    <col min="10243" max="10243" width="12.5703125" style="37" hidden="1" customWidth="1"/>
    <col min="10244" max="10244" width="10.7109375" style="37" hidden="1" customWidth="1"/>
    <col min="10245" max="10245" width="17" style="37" hidden="1" customWidth="1"/>
    <col min="10246" max="10246" width="17.7109375" style="37" hidden="1" customWidth="1"/>
    <col min="10247" max="10247" width="13.28515625" style="37" hidden="1" customWidth="1"/>
    <col min="10248" max="10248" width="14.42578125" style="37" hidden="1" customWidth="1"/>
    <col min="10249" max="10249" width="15.42578125" style="37" hidden="1" customWidth="1"/>
    <col min="10250" max="10496" width="0" style="37" hidden="1"/>
    <col min="10497" max="10497" width="37.42578125" style="37" hidden="1" customWidth="1"/>
    <col min="10498" max="10498" width="25.7109375" style="37" hidden="1" customWidth="1"/>
    <col min="10499" max="10499" width="12.5703125" style="37" hidden="1" customWidth="1"/>
    <col min="10500" max="10500" width="10.7109375" style="37" hidden="1" customWidth="1"/>
    <col min="10501" max="10501" width="17" style="37" hidden="1" customWidth="1"/>
    <col min="10502" max="10502" width="17.7109375" style="37" hidden="1" customWidth="1"/>
    <col min="10503" max="10503" width="13.28515625" style="37" hidden="1" customWidth="1"/>
    <col min="10504" max="10504" width="14.42578125" style="37" hidden="1" customWidth="1"/>
    <col min="10505" max="10505" width="15.42578125" style="37" hidden="1" customWidth="1"/>
    <col min="10506" max="10752" width="0" style="37" hidden="1"/>
    <col min="10753" max="10753" width="37.42578125" style="37" hidden="1" customWidth="1"/>
    <col min="10754" max="10754" width="25.7109375" style="37" hidden="1" customWidth="1"/>
    <col min="10755" max="10755" width="12.5703125" style="37" hidden="1" customWidth="1"/>
    <col min="10756" max="10756" width="10.7109375" style="37" hidden="1" customWidth="1"/>
    <col min="10757" max="10757" width="17" style="37" hidden="1" customWidth="1"/>
    <col min="10758" max="10758" width="17.7109375" style="37" hidden="1" customWidth="1"/>
    <col min="10759" max="10759" width="13.28515625" style="37" hidden="1" customWidth="1"/>
    <col min="10760" max="10760" width="14.42578125" style="37" hidden="1" customWidth="1"/>
    <col min="10761" max="10761" width="15.42578125" style="37" hidden="1" customWidth="1"/>
    <col min="10762" max="11008" width="0" style="37" hidden="1"/>
    <col min="11009" max="11009" width="37.42578125" style="37" hidden="1" customWidth="1"/>
    <col min="11010" max="11010" width="25.7109375" style="37" hidden="1" customWidth="1"/>
    <col min="11011" max="11011" width="12.5703125" style="37" hidden="1" customWidth="1"/>
    <col min="11012" max="11012" width="10.7109375" style="37" hidden="1" customWidth="1"/>
    <col min="11013" max="11013" width="17" style="37" hidden="1" customWidth="1"/>
    <col min="11014" max="11014" width="17.7109375" style="37" hidden="1" customWidth="1"/>
    <col min="11015" max="11015" width="13.28515625" style="37" hidden="1" customWidth="1"/>
    <col min="11016" max="11016" width="14.42578125" style="37" hidden="1" customWidth="1"/>
    <col min="11017" max="11017" width="15.42578125" style="37" hidden="1" customWidth="1"/>
    <col min="11018" max="11264" width="0" style="37" hidden="1"/>
    <col min="11265" max="11265" width="37.42578125" style="37" hidden="1" customWidth="1"/>
    <col min="11266" max="11266" width="25.7109375" style="37" hidden="1" customWidth="1"/>
    <col min="11267" max="11267" width="12.5703125" style="37" hidden="1" customWidth="1"/>
    <col min="11268" max="11268" width="10.7109375" style="37" hidden="1" customWidth="1"/>
    <col min="11269" max="11269" width="17" style="37" hidden="1" customWidth="1"/>
    <col min="11270" max="11270" width="17.7109375" style="37" hidden="1" customWidth="1"/>
    <col min="11271" max="11271" width="13.28515625" style="37" hidden="1" customWidth="1"/>
    <col min="11272" max="11272" width="14.42578125" style="37" hidden="1" customWidth="1"/>
    <col min="11273" max="11273" width="15.42578125" style="37" hidden="1" customWidth="1"/>
    <col min="11274" max="11520" width="0" style="37" hidden="1"/>
    <col min="11521" max="11521" width="37.42578125" style="37" hidden="1" customWidth="1"/>
    <col min="11522" max="11522" width="25.7109375" style="37" hidden="1" customWidth="1"/>
    <col min="11523" max="11523" width="12.5703125" style="37" hidden="1" customWidth="1"/>
    <col min="11524" max="11524" width="10.7109375" style="37" hidden="1" customWidth="1"/>
    <col min="11525" max="11525" width="17" style="37" hidden="1" customWidth="1"/>
    <col min="11526" max="11526" width="17.7109375" style="37" hidden="1" customWidth="1"/>
    <col min="11527" max="11527" width="13.28515625" style="37" hidden="1" customWidth="1"/>
    <col min="11528" max="11528" width="14.42578125" style="37" hidden="1" customWidth="1"/>
    <col min="11529" max="11529" width="15.42578125" style="37" hidden="1" customWidth="1"/>
    <col min="11530" max="11776" width="0" style="37" hidden="1"/>
    <col min="11777" max="11777" width="37.42578125" style="37" hidden="1" customWidth="1"/>
    <col min="11778" max="11778" width="25.7109375" style="37" hidden="1" customWidth="1"/>
    <col min="11779" max="11779" width="12.5703125" style="37" hidden="1" customWidth="1"/>
    <col min="11780" max="11780" width="10.7109375" style="37" hidden="1" customWidth="1"/>
    <col min="11781" max="11781" width="17" style="37" hidden="1" customWidth="1"/>
    <col min="11782" max="11782" width="17.7109375" style="37" hidden="1" customWidth="1"/>
    <col min="11783" max="11783" width="13.28515625" style="37" hidden="1" customWidth="1"/>
    <col min="11784" max="11784" width="14.42578125" style="37" hidden="1" customWidth="1"/>
    <col min="11785" max="11785" width="15.42578125" style="37" hidden="1" customWidth="1"/>
    <col min="11786" max="12032" width="0" style="37" hidden="1"/>
    <col min="12033" max="12033" width="37.42578125" style="37" hidden="1" customWidth="1"/>
    <col min="12034" max="12034" width="25.7109375" style="37" hidden="1" customWidth="1"/>
    <col min="12035" max="12035" width="12.5703125" style="37" hidden="1" customWidth="1"/>
    <col min="12036" max="12036" width="10.7109375" style="37" hidden="1" customWidth="1"/>
    <col min="12037" max="12037" width="17" style="37" hidden="1" customWidth="1"/>
    <col min="12038" max="12038" width="17.7109375" style="37" hidden="1" customWidth="1"/>
    <col min="12039" max="12039" width="13.28515625" style="37" hidden="1" customWidth="1"/>
    <col min="12040" max="12040" width="14.42578125" style="37" hidden="1" customWidth="1"/>
    <col min="12041" max="12041" width="15.42578125" style="37" hidden="1" customWidth="1"/>
    <col min="12042" max="12288" width="0" style="37" hidden="1"/>
    <col min="12289" max="12289" width="37.42578125" style="37" hidden="1" customWidth="1"/>
    <col min="12290" max="12290" width="25.7109375" style="37" hidden="1" customWidth="1"/>
    <col min="12291" max="12291" width="12.5703125" style="37" hidden="1" customWidth="1"/>
    <col min="12292" max="12292" width="10.7109375" style="37" hidden="1" customWidth="1"/>
    <col min="12293" max="12293" width="17" style="37" hidden="1" customWidth="1"/>
    <col min="12294" max="12294" width="17.7109375" style="37" hidden="1" customWidth="1"/>
    <col min="12295" max="12295" width="13.28515625" style="37" hidden="1" customWidth="1"/>
    <col min="12296" max="12296" width="14.42578125" style="37" hidden="1" customWidth="1"/>
    <col min="12297" max="12297" width="15.42578125" style="37" hidden="1" customWidth="1"/>
    <col min="12298" max="12544" width="0" style="37" hidden="1"/>
    <col min="12545" max="12545" width="37.42578125" style="37" hidden="1" customWidth="1"/>
    <col min="12546" max="12546" width="25.7109375" style="37" hidden="1" customWidth="1"/>
    <col min="12547" max="12547" width="12.5703125" style="37" hidden="1" customWidth="1"/>
    <col min="12548" max="12548" width="10.7109375" style="37" hidden="1" customWidth="1"/>
    <col min="12549" max="12549" width="17" style="37" hidden="1" customWidth="1"/>
    <col min="12550" max="12550" width="17.7109375" style="37" hidden="1" customWidth="1"/>
    <col min="12551" max="12551" width="13.28515625" style="37" hidden="1" customWidth="1"/>
    <col min="12552" max="12552" width="14.42578125" style="37" hidden="1" customWidth="1"/>
    <col min="12553" max="12553" width="15.42578125" style="37" hidden="1" customWidth="1"/>
    <col min="12554" max="12800" width="0" style="37" hidden="1"/>
    <col min="12801" max="12801" width="37.42578125" style="37" hidden="1" customWidth="1"/>
    <col min="12802" max="12802" width="25.7109375" style="37" hidden="1" customWidth="1"/>
    <col min="12803" max="12803" width="12.5703125" style="37" hidden="1" customWidth="1"/>
    <col min="12804" max="12804" width="10.7109375" style="37" hidden="1" customWidth="1"/>
    <col min="12805" max="12805" width="17" style="37" hidden="1" customWidth="1"/>
    <col min="12806" max="12806" width="17.7109375" style="37" hidden="1" customWidth="1"/>
    <col min="12807" max="12807" width="13.28515625" style="37" hidden="1" customWidth="1"/>
    <col min="12808" max="12808" width="14.42578125" style="37" hidden="1" customWidth="1"/>
    <col min="12809" max="12809" width="15.42578125" style="37" hidden="1" customWidth="1"/>
    <col min="12810" max="13056" width="0" style="37" hidden="1"/>
    <col min="13057" max="13057" width="37.42578125" style="37" hidden="1" customWidth="1"/>
    <col min="13058" max="13058" width="25.7109375" style="37" hidden="1" customWidth="1"/>
    <col min="13059" max="13059" width="12.5703125" style="37" hidden="1" customWidth="1"/>
    <col min="13060" max="13060" width="10.7109375" style="37" hidden="1" customWidth="1"/>
    <col min="13061" max="13061" width="17" style="37" hidden="1" customWidth="1"/>
    <col min="13062" max="13062" width="17.7109375" style="37" hidden="1" customWidth="1"/>
    <col min="13063" max="13063" width="13.28515625" style="37" hidden="1" customWidth="1"/>
    <col min="13064" max="13064" width="14.42578125" style="37" hidden="1" customWidth="1"/>
    <col min="13065" max="13065" width="15.42578125" style="37" hidden="1" customWidth="1"/>
    <col min="13066" max="13312" width="0" style="37" hidden="1"/>
    <col min="13313" max="13313" width="37.42578125" style="37" hidden="1" customWidth="1"/>
    <col min="13314" max="13314" width="25.7109375" style="37" hidden="1" customWidth="1"/>
    <col min="13315" max="13315" width="12.5703125" style="37" hidden="1" customWidth="1"/>
    <col min="13316" max="13316" width="10.7109375" style="37" hidden="1" customWidth="1"/>
    <col min="13317" max="13317" width="17" style="37" hidden="1" customWidth="1"/>
    <col min="13318" max="13318" width="17.7109375" style="37" hidden="1" customWidth="1"/>
    <col min="13319" max="13319" width="13.28515625" style="37" hidden="1" customWidth="1"/>
    <col min="13320" max="13320" width="14.42578125" style="37" hidden="1" customWidth="1"/>
    <col min="13321" max="13321" width="15.42578125" style="37" hidden="1" customWidth="1"/>
    <col min="13322" max="13568" width="0" style="37" hidden="1"/>
    <col min="13569" max="13569" width="37.42578125" style="37" hidden="1" customWidth="1"/>
    <col min="13570" max="13570" width="25.7109375" style="37" hidden="1" customWidth="1"/>
    <col min="13571" max="13571" width="12.5703125" style="37" hidden="1" customWidth="1"/>
    <col min="13572" max="13572" width="10.7109375" style="37" hidden="1" customWidth="1"/>
    <col min="13573" max="13573" width="17" style="37" hidden="1" customWidth="1"/>
    <col min="13574" max="13574" width="17.7109375" style="37" hidden="1" customWidth="1"/>
    <col min="13575" max="13575" width="13.28515625" style="37" hidden="1" customWidth="1"/>
    <col min="13576" max="13576" width="14.42578125" style="37" hidden="1" customWidth="1"/>
    <col min="13577" max="13577" width="15.42578125" style="37" hidden="1" customWidth="1"/>
    <col min="13578" max="13824" width="0" style="37" hidden="1"/>
    <col min="13825" max="13825" width="37.42578125" style="37" hidden="1" customWidth="1"/>
    <col min="13826" max="13826" width="25.7109375" style="37" hidden="1" customWidth="1"/>
    <col min="13827" max="13827" width="12.5703125" style="37" hidden="1" customWidth="1"/>
    <col min="13828" max="13828" width="10.7109375" style="37" hidden="1" customWidth="1"/>
    <col min="13829" max="13829" width="17" style="37" hidden="1" customWidth="1"/>
    <col min="13830" max="13830" width="17.7109375" style="37" hidden="1" customWidth="1"/>
    <col min="13831" max="13831" width="13.28515625" style="37" hidden="1" customWidth="1"/>
    <col min="13832" max="13832" width="14.42578125" style="37" hidden="1" customWidth="1"/>
    <col min="13833" max="13833" width="15.42578125" style="37" hidden="1" customWidth="1"/>
    <col min="13834" max="14080" width="0" style="37" hidden="1"/>
    <col min="14081" max="14081" width="37.42578125" style="37" hidden="1" customWidth="1"/>
    <col min="14082" max="14082" width="25.7109375" style="37" hidden="1" customWidth="1"/>
    <col min="14083" max="14083" width="12.5703125" style="37" hidden="1" customWidth="1"/>
    <col min="14084" max="14084" width="10.7109375" style="37" hidden="1" customWidth="1"/>
    <col min="14085" max="14085" width="17" style="37" hidden="1" customWidth="1"/>
    <col min="14086" max="14086" width="17.7109375" style="37" hidden="1" customWidth="1"/>
    <col min="14087" max="14087" width="13.28515625" style="37" hidden="1" customWidth="1"/>
    <col min="14088" max="14088" width="14.42578125" style="37" hidden="1" customWidth="1"/>
    <col min="14089" max="14089" width="15.42578125" style="37" hidden="1" customWidth="1"/>
    <col min="14090" max="14336" width="0" style="37" hidden="1"/>
    <col min="14337" max="14337" width="37.42578125" style="37" hidden="1" customWidth="1"/>
    <col min="14338" max="14338" width="25.7109375" style="37" hidden="1" customWidth="1"/>
    <col min="14339" max="14339" width="12.5703125" style="37" hidden="1" customWidth="1"/>
    <col min="14340" max="14340" width="10.7109375" style="37" hidden="1" customWidth="1"/>
    <col min="14341" max="14341" width="17" style="37" hidden="1" customWidth="1"/>
    <col min="14342" max="14342" width="17.7109375" style="37" hidden="1" customWidth="1"/>
    <col min="14343" max="14343" width="13.28515625" style="37" hidden="1" customWidth="1"/>
    <col min="14344" max="14344" width="14.42578125" style="37" hidden="1" customWidth="1"/>
    <col min="14345" max="14345" width="15.42578125" style="37" hidden="1" customWidth="1"/>
    <col min="14346" max="14592" width="0" style="37" hidden="1"/>
    <col min="14593" max="14593" width="37.42578125" style="37" hidden="1" customWidth="1"/>
    <col min="14594" max="14594" width="25.7109375" style="37" hidden="1" customWidth="1"/>
    <col min="14595" max="14595" width="12.5703125" style="37" hidden="1" customWidth="1"/>
    <col min="14596" max="14596" width="10.7109375" style="37" hidden="1" customWidth="1"/>
    <col min="14597" max="14597" width="17" style="37" hidden="1" customWidth="1"/>
    <col min="14598" max="14598" width="17.7109375" style="37" hidden="1" customWidth="1"/>
    <col min="14599" max="14599" width="13.28515625" style="37" hidden="1" customWidth="1"/>
    <col min="14600" max="14600" width="14.42578125" style="37" hidden="1" customWidth="1"/>
    <col min="14601" max="14601" width="15.42578125" style="37" hidden="1" customWidth="1"/>
    <col min="14602" max="14848" width="0" style="37" hidden="1"/>
    <col min="14849" max="14849" width="37.42578125" style="37" hidden="1" customWidth="1"/>
    <col min="14850" max="14850" width="25.7109375" style="37" hidden="1" customWidth="1"/>
    <col min="14851" max="14851" width="12.5703125" style="37" hidden="1" customWidth="1"/>
    <col min="14852" max="14852" width="10.7109375" style="37" hidden="1" customWidth="1"/>
    <col min="14853" max="14853" width="17" style="37" hidden="1" customWidth="1"/>
    <col min="14854" max="14854" width="17.7109375" style="37" hidden="1" customWidth="1"/>
    <col min="14855" max="14855" width="13.28515625" style="37" hidden="1" customWidth="1"/>
    <col min="14856" max="14856" width="14.42578125" style="37" hidden="1" customWidth="1"/>
    <col min="14857" max="14857" width="15.42578125" style="37" hidden="1" customWidth="1"/>
    <col min="14858" max="15104" width="0" style="37" hidden="1"/>
    <col min="15105" max="15105" width="37.42578125" style="37" hidden="1" customWidth="1"/>
    <col min="15106" max="15106" width="25.7109375" style="37" hidden="1" customWidth="1"/>
    <col min="15107" max="15107" width="12.5703125" style="37" hidden="1" customWidth="1"/>
    <col min="15108" max="15108" width="10.7109375" style="37" hidden="1" customWidth="1"/>
    <col min="15109" max="15109" width="17" style="37" hidden="1" customWidth="1"/>
    <col min="15110" max="15110" width="17.7109375" style="37" hidden="1" customWidth="1"/>
    <col min="15111" max="15111" width="13.28515625" style="37" hidden="1" customWidth="1"/>
    <col min="15112" max="15112" width="14.42578125" style="37" hidden="1" customWidth="1"/>
    <col min="15113" max="15113" width="15.42578125" style="37" hidden="1" customWidth="1"/>
    <col min="15114" max="15360" width="0" style="37" hidden="1"/>
    <col min="15361" max="15361" width="37.42578125" style="37" hidden="1" customWidth="1"/>
    <col min="15362" max="15362" width="25.7109375" style="37" hidden="1" customWidth="1"/>
    <col min="15363" max="15363" width="12.5703125" style="37" hidden="1" customWidth="1"/>
    <col min="15364" max="15364" width="10.7109375" style="37" hidden="1" customWidth="1"/>
    <col min="15365" max="15365" width="17" style="37" hidden="1" customWidth="1"/>
    <col min="15366" max="15366" width="17.7109375" style="37" hidden="1" customWidth="1"/>
    <col min="15367" max="15367" width="13.28515625" style="37" hidden="1" customWidth="1"/>
    <col min="15368" max="15368" width="14.42578125" style="37" hidden="1" customWidth="1"/>
    <col min="15369" max="15369" width="15.42578125" style="37" hidden="1" customWidth="1"/>
    <col min="15370" max="15616" width="0" style="37" hidden="1"/>
    <col min="15617" max="15617" width="37.42578125" style="37" hidden="1" customWidth="1"/>
    <col min="15618" max="15618" width="25.7109375" style="37" hidden="1" customWidth="1"/>
    <col min="15619" max="15619" width="12.5703125" style="37" hidden="1" customWidth="1"/>
    <col min="15620" max="15620" width="10.7109375" style="37" hidden="1" customWidth="1"/>
    <col min="15621" max="15621" width="17" style="37" hidden="1" customWidth="1"/>
    <col min="15622" max="15622" width="17.7109375" style="37" hidden="1" customWidth="1"/>
    <col min="15623" max="15623" width="13.28515625" style="37" hidden="1" customWidth="1"/>
    <col min="15624" max="15624" width="14.42578125" style="37" hidden="1" customWidth="1"/>
    <col min="15625" max="15625" width="15.42578125" style="37" hidden="1" customWidth="1"/>
    <col min="15626" max="15872" width="0" style="37" hidden="1"/>
    <col min="15873" max="15873" width="37.42578125" style="37" hidden="1" customWidth="1"/>
    <col min="15874" max="15874" width="25.7109375" style="37" hidden="1" customWidth="1"/>
    <col min="15875" max="15875" width="12.5703125" style="37" hidden="1" customWidth="1"/>
    <col min="15876" max="15876" width="10.7109375" style="37" hidden="1" customWidth="1"/>
    <col min="15877" max="15877" width="17" style="37" hidden="1" customWidth="1"/>
    <col min="15878" max="15878" width="17.7109375" style="37" hidden="1" customWidth="1"/>
    <col min="15879" max="15879" width="13.28515625" style="37" hidden="1" customWidth="1"/>
    <col min="15880" max="15880" width="14.42578125" style="37" hidden="1" customWidth="1"/>
    <col min="15881" max="15881" width="15.42578125" style="37" hidden="1" customWidth="1"/>
    <col min="15882" max="16128" width="0" style="37" hidden="1"/>
    <col min="16129" max="16129" width="37.42578125" style="37" hidden="1" customWidth="1"/>
    <col min="16130" max="16130" width="25.7109375" style="37" hidden="1" customWidth="1"/>
    <col min="16131" max="16131" width="12.5703125" style="37" hidden="1" customWidth="1"/>
    <col min="16132" max="16132" width="10.7109375" style="37" hidden="1" customWidth="1"/>
    <col min="16133" max="16133" width="17" style="37" hidden="1" customWidth="1"/>
    <col min="16134" max="16134" width="17.7109375" style="37" hidden="1" customWidth="1"/>
    <col min="16135" max="16135" width="13.28515625" style="37" hidden="1" customWidth="1"/>
    <col min="16136" max="16136" width="14.42578125" style="37" hidden="1" customWidth="1"/>
    <col min="16137" max="16137" width="15.42578125" style="37" hidden="1" customWidth="1"/>
    <col min="16138" max="16384" width="0" style="37" hidden="1"/>
  </cols>
  <sheetData>
    <row r="1" spans="1:10" ht="12.75">
      <c r="A1" s="21" t="s">
        <v>24</v>
      </c>
      <c r="B1" s="22"/>
      <c r="C1" s="22"/>
      <c r="D1" s="22"/>
      <c r="E1" s="22"/>
      <c r="F1" s="22"/>
      <c r="G1" s="22"/>
      <c r="H1" s="22"/>
      <c r="I1" s="22"/>
    </row>
    <row r="2" spans="1:10" ht="12.75">
      <c r="A2" s="24" t="s">
        <v>25</v>
      </c>
      <c r="B2" s="22"/>
      <c r="C2" s="22"/>
      <c r="D2" s="22"/>
      <c r="E2" s="22"/>
      <c r="F2" s="22"/>
      <c r="G2" s="22"/>
      <c r="H2" s="22"/>
      <c r="I2" s="22"/>
    </row>
    <row r="3" spans="1:10" ht="12.75">
      <c r="A3" s="24" t="s">
        <v>26</v>
      </c>
      <c r="B3" s="22"/>
      <c r="C3" s="22"/>
      <c r="D3" s="22"/>
      <c r="E3" s="22"/>
      <c r="F3" s="22"/>
      <c r="G3" s="22"/>
      <c r="H3" s="22"/>
      <c r="I3" s="22"/>
    </row>
    <row r="4" spans="1:10" ht="12.75">
      <c r="A4" s="24" t="s">
        <v>27</v>
      </c>
      <c r="B4" s="22"/>
      <c r="C4" s="22"/>
      <c r="D4" s="22"/>
      <c r="E4" s="22"/>
      <c r="F4" s="22"/>
      <c r="G4" s="22"/>
      <c r="H4" s="22"/>
      <c r="I4" s="22"/>
    </row>
    <row r="5" spans="1:10" ht="12.75">
      <c r="A5" s="25" t="s">
        <v>28</v>
      </c>
      <c r="B5" s="22"/>
      <c r="C5" s="22"/>
      <c r="D5" s="22"/>
      <c r="E5" s="22"/>
      <c r="F5" s="22"/>
      <c r="G5" s="22"/>
      <c r="H5" s="22"/>
      <c r="I5" s="22"/>
    </row>
    <row r="6" spans="1:10" ht="12.75">
      <c r="A6" s="92"/>
      <c r="B6" s="92"/>
      <c r="C6" s="92"/>
      <c r="D6" s="92"/>
      <c r="E6" s="92"/>
      <c r="F6" s="92"/>
      <c r="G6" s="92"/>
      <c r="H6" s="92"/>
      <c r="I6" s="92"/>
    </row>
    <row r="7" spans="1:10" ht="12.75">
      <c r="A7" s="93" t="s">
        <v>68</v>
      </c>
      <c r="B7" s="93"/>
      <c r="C7" s="93"/>
      <c r="D7" s="93"/>
      <c r="E7" s="93"/>
      <c r="F7" s="93"/>
      <c r="G7" s="93"/>
      <c r="H7" s="76" t="s">
        <v>154</v>
      </c>
      <c r="I7" s="77"/>
      <c r="J7" s="78"/>
    </row>
    <row r="8" spans="1:10" ht="12.75">
      <c r="A8" s="93" t="s">
        <v>30</v>
      </c>
      <c r="B8" s="93"/>
      <c r="C8" s="93"/>
      <c r="D8" s="93"/>
      <c r="E8" s="93"/>
      <c r="F8" s="93"/>
      <c r="G8" s="93"/>
      <c r="H8" s="79" t="s">
        <v>156</v>
      </c>
      <c r="I8" s="80"/>
      <c r="J8" s="81"/>
    </row>
    <row r="9" spans="1:10" ht="12.75">
      <c r="A9" s="83"/>
      <c r="B9" s="83"/>
      <c r="C9" s="83"/>
      <c r="D9" s="83"/>
      <c r="E9" s="83"/>
      <c r="F9" s="83"/>
      <c r="G9" s="83"/>
      <c r="H9" s="83"/>
      <c r="I9" s="83"/>
    </row>
    <row r="10" spans="1:10" ht="12.75">
      <c r="A10" s="83" t="s">
        <v>53</v>
      </c>
      <c r="B10" s="83"/>
      <c r="C10" s="83"/>
      <c r="D10" s="83"/>
      <c r="E10" s="83"/>
      <c r="F10" s="83"/>
      <c r="G10" s="83"/>
      <c r="H10" s="83"/>
      <c r="I10" s="83"/>
    </row>
    <row r="11" spans="1:10" ht="12.75">
      <c r="A11" s="83" t="s">
        <v>69</v>
      </c>
      <c r="B11" s="83"/>
      <c r="C11" s="83"/>
      <c r="D11" s="83"/>
      <c r="E11" s="83"/>
      <c r="F11" s="83"/>
      <c r="G11" s="83"/>
      <c r="H11" s="83"/>
      <c r="I11" s="83"/>
    </row>
    <row r="12" spans="1:10" ht="12.75">
      <c r="A12" s="83"/>
      <c r="B12" s="83"/>
      <c r="C12" s="83"/>
      <c r="D12" s="83"/>
      <c r="E12" s="83"/>
      <c r="F12" s="83"/>
      <c r="G12" s="83"/>
      <c r="H12" s="83"/>
      <c r="I12" s="83"/>
    </row>
    <row r="13" spans="1:10" ht="12.75">
      <c r="A13" s="83" t="s">
        <v>111</v>
      </c>
      <c r="B13" s="83"/>
      <c r="C13" s="83"/>
      <c r="D13" s="83"/>
      <c r="E13" s="83"/>
      <c r="F13" s="83"/>
      <c r="G13" s="83"/>
      <c r="H13" s="83"/>
      <c r="I13" s="83"/>
    </row>
    <row r="14" spans="1:10" ht="12.75">
      <c r="A14" s="83" t="s">
        <v>145</v>
      </c>
      <c r="B14" s="83"/>
      <c r="C14" s="83"/>
      <c r="D14" s="83"/>
      <c r="E14" s="83"/>
      <c r="F14" s="83"/>
      <c r="G14" s="83"/>
      <c r="H14" s="83"/>
      <c r="I14" s="83"/>
    </row>
    <row r="15" spans="1:10" ht="12.75">
      <c r="A15" s="67"/>
      <c r="B15" s="67"/>
      <c r="C15" s="67"/>
      <c r="D15" s="67"/>
      <c r="E15" s="67"/>
      <c r="F15" s="67"/>
      <c r="G15" s="67"/>
      <c r="H15" s="67"/>
      <c r="I15" s="67"/>
    </row>
    <row r="16" spans="1:10">
      <c r="A16" s="90" t="s">
        <v>54</v>
      </c>
      <c r="B16" s="91"/>
      <c r="C16" s="38" t="s">
        <v>55</v>
      </c>
      <c r="D16" s="38" t="s">
        <v>56</v>
      </c>
      <c r="E16" s="38" t="s">
        <v>57</v>
      </c>
      <c r="F16" s="38" t="s">
        <v>70</v>
      </c>
      <c r="G16" s="38" t="s">
        <v>71</v>
      </c>
      <c r="H16" s="38" t="s">
        <v>72</v>
      </c>
      <c r="I16" s="38" t="s">
        <v>73</v>
      </c>
    </row>
    <row r="17" spans="1:9" ht="45">
      <c r="A17" s="90" t="s">
        <v>6</v>
      </c>
      <c r="B17" s="91"/>
      <c r="C17" s="39" t="s">
        <v>60</v>
      </c>
      <c r="D17" s="40" t="s">
        <v>3</v>
      </c>
      <c r="E17" s="40" t="s">
        <v>74</v>
      </c>
      <c r="F17" s="40" t="s">
        <v>75</v>
      </c>
      <c r="G17" s="40" t="s">
        <v>76</v>
      </c>
      <c r="H17" s="40" t="s">
        <v>77</v>
      </c>
      <c r="I17" s="40" t="s">
        <v>110</v>
      </c>
    </row>
    <row r="18" spans="1:9" ht="11.25" customHeight="1">
      <c r="A18" s="87" t="s">
        <v>96</v>
      </c>
      <c r="B18" s="88"/>
      <c r="C18" s="41" t="s">
        <v>63</v>
      </c>
      <c r="D18" s="54">
        <v>1</v>
      </c>
      <c r="E18" s="32">
        <v>60</v>
      </c>
      <c r="F18" s="42">
        <f>(60/E18)*D18</f>
        <v>1</v>
      </c>
      <c r="G18" s="43"/>
      <c r="H18" s="44">
        <f t="shared" ref="H18:H33" si="0">G18*F18</f>
        <v>0</v>
      </c>
      <c r="I18" s="44">
        <f>H18/5</f>
        <v>0</v>
      </c>
    </row>
    <row r="19" spans="1:9" ht="11.25" customHeight="1">
      <c r="A19" s="87" t="s">
        <v>97</v>
      </c>
      <c r="B19" s="88"/>
      <c r="C19" s="41" t="s">
        <v>63</v>
      </c>
      <c r="D19" s="54">
        <v>1</v>
      </c>
      <c r="E19" s="32">
        <v>60</v>
      </c>
      <c r="F19" s="42">
        <f t="shared" ref="F19:F33" si="1">(60/E19)*D19</f>
        <v>1</v>
      </c>
      <c r="G19" s="43"/>
      <c r="H19" s="44">
        <f t="shared" si="0"/>
        <v>0</v>
      </c>
      <c r="I19" s="44">
        <f t="shared" ref="I19:I33" si="2">H19/5</f>
        <v>0</v>
      </c>
    </row>
    <row r="20" spans="1:9" ht="11.25" customHeight="1">
      <c r="A20" s="87" t="s">
        <v>98</v>
      </c>
      <c r="B20" s="88"/>
      <c r="C20" s="41" t="s">
        <v>63</v>
      </c>
      <c r="D20" s="54">
        <v>1</v>
      </c>
      <c r="E20" s="32">
        <v>60</v>
      </c>
      <c r="F20" s="42">
        <f t="shared" si="1"/>
        <v>1</v>
      </c>
      <c r="G20" s="43"/>
      <c r="H20" s="44">
        <f t="shared" si="0"/>
        <v>0</v>
      </c>
      <c r="I20" s="44">
        <f t="shared" si="2"/>
        <v>0</v>
      </c>
    </row>
    <row r="21" spans="1:9" ht="11.25" customHeight="1">
      <c r="A21" s="87" t="s">
        <v>99</v>
      </c>
      <c r="B21" s="88"/>
      <c r="C21" s="41" t="s">
        <v>63</v>
      </c>
      <c r="D21" s="54">
        <v>3</v>
      </c>
      <c r="E21" s="32">
        <v>60</v>
      </c>
      <c r="F21" s="42">
        <f t="shared" si="1"/>
        <v>3</v>
      </c>
      <c r="G21" s="43"/>
      <c r="H21" s="44">
        <f t="shared" si="0"/>
        <v>0</v>
      </c>
      <c r="I21" s="44">
        <f t="shared" si="2"/>
        <v>0</v>
      </c>
    </row>
    <row r="22" spans="1:9" ht="11.25" customHeight="1">
      <c r="A22" s="87" t="s">
        <v>100</v>
      </c>
      <c r="B22" s="88"/>
      <c r="C22" s="41" t="s">
        <v>63</v>
      </c>
      <c r="D22" s="54">
        <v>1</v>
      </c>
      <c r="E22" s="32">
        <v>60</v>
      </c>
      <c r="F22" s="42">
        <f t="shared" si="1"/>
        <v>1</v>
      </c>
      <c r="G22" s="43"/>
      <c r="H22" s="44">
        <f t="shared" si="0"/>
        <v>0</v>
      </c>
      <c r="I22" s="44">
        <f t="shared" si="2"/>
        <v>0</v>
      </c>
    </row>
    <row r="23" spans="1:9" ht="11.25" customHeight="1">
      <c r="A23" s="87" t="s">
        <v>101</v>
      </c>
      <c r="B23" s="88"/>
      <c r="C23" s="41" t="s">
        <v>63</v>
      </c>
      <c r="D23" s="54">
        <v>3</v>
      </c>
      <c r="E23" s="32">
        <v>60</v>
      </c>
      <c r="F23" s="42">
        <f t="shared" si="1"/>
        <v>3</v>
      </c>
      <c r="G23" s="43"/>
      <c r="H23" s="44">
        <f t="shared" si="0"/>
        <v>0</v>
      </c>
      <c r="I23" s="44">
        <f t="shared" si="2"/>
        <v>0</v>
      </c>
    </row>
    <row r="24" spans="1:9" ht="11.25" customHeight="1">
      <c r="A24" s="87" t="s">
        <v>102</v>
      </c>
      <c r="B24" s="88"/>
      <c r="C24" s="41" t="s">
        <v>63</v>
      </c>
      <c r="D24" s="54">
        <v>3</v>
      </c>
      <c r="E24" s="32">
        <v>60</v>
      </c>
      <c r="F24" s="42">
        <f>(60/E24)*D24</f>
        <v>3</v>
      </c>
      <c r="G24" s="43"/>
      <c r="H24" s="44">
        <f>G24*F24</f>
        <v>0</v>
      </c>
      <c r="I24" s="44">
        <f t="shared" si="2"/>
        <v>0</v>
      </c>
    </row>
    <row r="25" spans="1:9" ht="21" customHeight="1">
      <c r="A25" s="87" t="s">
        <v>103</v>
      </c>
      <c r="B25" s="88"/>
      <c r="C25" s="41" t="s">
        <v>63</v>
      </c>
      <c r="D25" s="54">
        <v>1</v>
      </c>
      <c r="E25" s="32">
        <v>12</v>
      </c>
      <c r="F25" s="42">
        <f t="shared" si="1"/>
        <v>5</v>
      </c>
      <c r="G25" s="43"/>
      <c r="H25" s="44">
        <f>G25*F25</f>
        <v>0</v>
      </c>
      <c r="I25" s="44">
        <f t="shared" si="2"/>
        <v>0</v>
      </c>
    </row>
    <row r="26" spans="1:9" ht="11.25" customHeight="1">
      <c r="A26" s="87" t="s">
        <v>104</v>
      </c>
      <c r="B26" s="88"/>
      <c r="C26" s="41" t="s">
        <v>63</v>
      </c>
      <c r="D26" s="54">
        <v>1</v>
      </c>
      <c r="E26" s="32">
        <v>12</v>
      </c>
      <c r="F26" s="42">
        <f t="shared" si="1"/>
        <v>5</v>
      </c>
      <c r="G26" s="43"/>
      <c r="H26" s="44">
        <f>G26*F26</f>
        <v>0</v>
      </c>
      <c r="I26" s="44">
        <f t="shared" si="2"/>
        <v>0</v>
      </c>
    </row>
    <row r="27" spans="1:9" ht="11.25" customHeight="1">
      <c r="A27" s="87" t="s">
        <v>148</v>
      </c>
      <c r="B27" s="88"/>
      <c r="C27" s="41" t="s">
        <v>63</v>
      </c>
      <c r="D27" s="54">
        <v>3</v>
      </c>
      <c r="E27" s="32">
        <v>60</v>
      </c>
      <c r="F27" s="42">
        <f t="shared" si="1"/>
        <v>3</v>
      </c>
      <c r="G27" s="43"/>
      <c r="H27" s="44">
        <f>G27*F27</f>
        <v>0</v>
      </c>
      <c r="I27" s="44">
        <f t="shared" si="2"/>
        <v>0</v>
      </c>
    </row>
    <row r="28" spans="1:9" ht="11.25" customHeight="1">
      <c r="A28" s="87" t="s">
        <v>105</v>
      </c>
      <c r="B28" s="88"/>
      <c r="C28" s="41" t="s">
        <v>63</v>
      </c>
      <c r="D28" s="54">
        <v>1</v>
      </c>
      <c r="E28" s="32">
        <v>60</v>
      </c>
      <c r="F28" s="42">
        <f t="shared" si="1"/>
        <v>1</v>
      </c>
      <c r="G28" s="43"/>
      <c r="H28" s="44">
        <f>G28*F28</f>
        <v>0</v>
      </c>
      <c r="I28" s="44">
        <f t="shared" si="2"/>
        <v>0</v>
      </c>
    </row>
    <row r="29" spans="1:9" ht="11.25" customHeight="1">
      <c r="A29" s="87" t="s">
        <v>106</v>
      </c>
      <c r="B29" s="88"/>
      <c r="C29" s="41" t="s">
        <v>63</v>
      </c>
      <c r="D29" s="54">
        <v>1</v>
      </c>
      <c r="E29" s="32">
        <v>12</v>
      </c>
      <c r="F29" s="42">
        <f t="shared" si="1"/>
        <v>5</v>
      </c>
      <c r="G29" s="43"/>
      <c r="H29" s="44">
        <f t="shared" si="0"/>
        <v>0</v>
      </c>
      <c r="I29" s="44">
        <f t="shared" si="2"/>
        <v>0</v>
      </c>
    </row>
    <row r="30" spans="1:9" ht="11.25" customHeight="1">
      <c r="A30" s="87" t="s">
        <v>107</v>
      </c>
      <c r="B30" s="88"/>
      <c r="C30" s="41" t="s">
        <v>63</v>
      </c>
      <c r="D30" s="54">
        <v>1</v>
      </c>
      <c r="E30" s="32">
        <v>12</v>
      </c>
      <c r="F30" s="42">
        <f>(60/E30)*D30</f>
        <v>5</v>
      </c>
      <c r="G30" s="43"/>
      <c r="H30" s="44">
        <f>G30*F30</f>
        <v>0</v>
      </c>
      <c r="I30" s="44">
        <f t="shared" si="2"/>
        <v>0</v>
      </c>
    </row>
    <row r="31" spans="1:9" ht="11.25" customHeight="1">
      <c r="A31" s="87" t="s">
        <v>108</v>
      </c>
      <c r="B31" s="88"/>
      <c r="C31" s="41" t="s">
        <v>63</v>
      </c>
      <c r="D31" s="54">
        <v>1</v>
      </c>
      <c r="E31" s="32">
        <v>12</v>
      </c>
      <c r="F31" s="42">
        <f>(60/E31)*D31</f>
        <v>5</v>
      </c>
      <c r="G31" s="43"/>
      <c r="H31" s="44">
        <f>G31*F31</f>
        <v>0</v>
      </c>
      <c r="I31" s="44">
        <f t="shared" si="2"/>
        <v>0</v>
      </c>
    </row>
    <row r="32" spans="1:9" ht="11.25" customHeight="1">
      <c r="A32" s="87" t="s">
        <v>149</v>
      </c>
      <c r="B32" s="88"/>
      <c r="C32" s="41" t="s">
        <v>63</v>
      </c>
      <c r="D32" s="54">
        <v>1</v>
      </c>
      <c r="E32" s="32">
        <v>12</v>
      </c>
      <c r="F32" s="42">
        <f t="shared" si="1"/>
        <v>5</v>
      </c>
      <c r="G32" s="43"/>
      <c r="H32" s="44">
        <f t="shared" si="0"/>
        <v>0</v>
      </c>
      <c r="I32" s="44">
        <f t="shared" si="2"/>
        <v>0</v>
      </c>
    </row>
    <row r="33" spans="1:9" ht="11.25" customHeight="1">
      <c r="A33" s="87" t="s">
        <v>150</v>
      </c>
      <c r="B33" s="88"/>
      <c r="C33" s="41" t="s">
        <v>63</v>
      </c>
      <c r="D33" s="54">
        <v>1</v>
      </c>
      <c r="E33" s="32">
        <v>12</v>
      </c>
      <c r="F33" s="42">
        <f t="shared" si="1"/>
        <v>5</v>
      </c>
      <c r="G33" s="43"/>
      <c r="H33" s="44">
        <f t="shared" si="0"/>
        <v>0</v>
      </c>
      <c r="I33" s="44">
        <f t="shared" si="2"/>
        <v>0</v>
      </c>
    </row>
    <row r="34" spans="1:9">
      <c r="A34" s="89" t="s">
        <v>109</v>
      </c>
      <c r="B34" s="89"/>
      <c r="C34" s="89"/>
      <c r="D34" s="89"/>
      <c r="E34" s="89"/>
      <c r="F34" s="89"/>
      <c r="G34" s="89"/>
      <c r="H34" s="89"/>
      <c r="I34" s="45">
        <f>TRUNC(SUM(I18:I33),2)</f>
        <v>0</v>
      </c>
    </row>
    <row r="35" spans="1:9">
      <c r="A35" s="84" t="s">
        <v>65</v>
      </c>
      <c r="B35" s="85"/>
      <c r="C35" s="85"/>
      <c r="D35" s="85"/>
      <c r="E35" s="85"/>
      <c r="F35" s="85"/>
      <c r="G35" s="85"/>
      <c r="H35" s="86"/>
      <c r="I35" s="49">
        <v>156</v>
      </c>
    </row>
    <row r="36" spans="1:9">
      <c r="A36" s="84" t="s">
        <v>66</v>
      </c>
      <c r="B36" s="85"/>
      <c r="C36" s="85"/>
      <c r="D36" s="85"/>
      <c r="E36" s="85"/>
      <c r="F36" s="85"/>
      <c r="G36" s="85"/>
      <c r="H36" s="86"/>
      <c r="I36" s="46">
        <f>I34/I35</f>
        <v>0</v>
      </c>
    </row>
    <row r="37" spans="1:9">
      <c r="A37" s="55"/>
      <c r="B37" s="55"/>
      <c r="C37" s="55"/>
      <c r="D37" s="55"/>
      <c r="E37" s="56"/>
      <c r="F37" s="56"/>
      <c r="G37" s="56"/>
      <c r="H37" s="56"/>
      <c r="I37" s="56"/>
    </row>
    <row r="38" spans="1:9" ht="12.75">
      <c r="A38" s="83" t="s">
        <v>146</v>
      </c>
      <c r="B38" s="83"/>
      <c r="C38" s="83"/>
      <c r="D38" s="83"/>
      <c r="E38" s="83"/>
      <c r="F38" s="83"/>
      <c r="G38" s="83"/>
      <c r="H38" s="83"/>
      <c r="I38" s="83"/>
    </row>
    <row r="39" spans="1:9" ht="12.75">
      <c r="A39" s="67"/>
      <c r="B39" s="67"/>
      <c r="C39" s="67"/>
      <c r="D39" s="67"/>
      <c r="E39" s="67"/>
      <c r="F39" s="67"/>
      <c r="G39" s="67"/>
      <c r="H39" s="67"/>
      <c r="I39" s="67"/>
    </row>
    <row r="40" spans="1:9">
      <c r="A40" s="90" t="s">
        <v>54</v>
      </c>
      <c r="B40" s="91"/>
      <c r="C40" s="38" t="s">
        <v>55</v>
      </c>
      <c r="D40" s="38" t="s">
        <v>56</v>
      </c>
      <c r="E40" s="38" t="s">
        <v>57</v>
      </c>
      <c r="F40" s="38" t="s">
        <v>70</v>
      </c>
      <c r="G40" s="38" t="s">
        <v>71</v>
      </c>
      <c r="H40" s="38" t="s">
        <v>72</v>
      </c>
      <c r="I40" s="38" t="s">
        <v>73</v>
      </c>
    </row>
    <row r="41" spans="1:9" ht="45">
      <c r="A41" s="90" t="s">
        <v>6</v>
      </c>
      <c r="B41" s="91"/>
      <c r="C41" s="39" t="s">
        <v>60</v>
      </c>
      <c r="D41" s="40" t="s">
        <v>3</v>
      </c>
      <c r="E41" s="40" t="s">
        <v>74</v>
      </c>
      <c r="F41" s="40" t="s">
        <v>75</v>
      </c>
      <c r="G41" s="40" t="s">
        <v>76</v>
      </c>
      <c r="H41" s="40" t="s">
        <v>77</v>
      </c>
      <c r="I41" s="40" t="s">
        <v>110</v>
      </c>
    </row>
    <row r="42" spans="1:9">
      <c r="A42" s="87" t="s">
        <v>96</v>
      </c>
      <c r="B42" s="88"/>
      <c r="C42" s="41" t="s">
        <v>63</v>
      </c>
      <c r="D42" s="54">
        <v>1</v>
      </c>
      <c r="E42" s="32">
        <v>60</v>
      </c>
      <c r="F42" s="42">
        <f>(60/E42)*D42</f>
        <v>1</v>
      </c>
      <c r="G42" s="43">
        <f>G18</f>
        <v>0</v>
      </c>
      <c r="H42" s="44">
        <f t="shared" ref="H42:H47" si="3">G42*F42</f>
        <v>0</v>
      </c>
      <c r="I42" s="44">
        <f>H42/5</f>
        <v>0</v>
      </c>
    </row>
    <row r="43" spans="1:9">
      <c r="A43" s="87" t="s">
        <v>97</v>
      </c>
      <c r="B43" s="88"/>
      <c r="C43" s="41" t="s">
        <v>63</v>
      </c>
      <c r="D43" s="54">
        <v>1</v>
      </c>
      <c r="E43" s="32">
        <v>60</v>
      </c>
      <c r="F43" s="42">
        <f t="shared" ref="F43:F47" si="4">(60/E43)*D43</f>
        <v>1</v>
      </c>
      <c r="G43" s="43">
        <f t="shared" ref="G43:G57" si="5">G19</f>
        <v>0</v>
      </c>
      <c r="H43" s="44">
        <f t="shared" si="3"/>
        <v>0</v>
      </c>
      <c r="I43" s="44">
        <f t="shared" ref="I43:I57" si="6">H43/5</f>
        <v>0</v>
      </c>
    </row>
    <row r="44" spans="1:9">
      <c r="A44" s="87" t="s">
        <v>98</v>
      </c>
      <c r="B44" s="88"/>
      <c r="C44" s="41" t="s">
        <v>63</v>
      </c>
      <c r="D44" s="54">
        <v>1</v>
      </c>
      <c r="E44" s="32">
        <v>60</v>
      </c>
      <c r="F44" s="42">
        <f t="shared" si="4"/>
        <v>1</v>
      </c>
      <c r="G44" s="43">
        <f t="shared" si="5"/>
        <v>0</v>
      </c>
      <c r="H44" s="44">
        <f t="shared" si="3"/>
        <v>0</v>
      </c>
      <c r="I44" s="44">
        <f t="shared" si="6"/>
        <v>0</v>
      </c>
    </row>
    <row r="45" spans="1:9">
      <c r="A45" s="87" t="s">
        <v>99</v>
      </c>
      <c r="B45" s="88"/>
      <c r="C45" s="41" t="s">
        <v>63</v>
      </c>
      <c r="D45" s="54">
        <v>3</v>
      </c>
      <c r="E45" s="32">
        <v>60</v>
      </c>
      <c r="F45" s="42">
        <f t="shared" si="4"/>
        <v>3</v>
      </c>
      <c r="G45" s="43">
        <f t="shared" si="5"/>
        <v>0</v>
      </c>
      <c r="H45" s="44">
        <f t="shared" si="3"/>
        <v>0</v>
      </c>
      <c r="I45" s="44">
        <f t="shared" si="6"/>
        <v>0</v>
      </c>
    </row>
    <row r="46" spans="1:9">
      <c r="A46" s="87" t="s">
        <v>100</v>
      </c>
      <c r="B46" s="88"/>
      <c r="C46" s="41" t="s">
        <v>63</v>
      </c>
      <c r="D46" s="54">
        <v>1</v>
      </c>
      <c r="E46" s="32">
        <v>60</v>
      </c>
      <c r="F46" s="42">
        <f t="shared" si="4"/>
        <v>1</v>
      </c>
      <c r="G46" s="43">
        <f t="shared" si="5"/>
        <v>0</v>
      </c>
      <c r="H46" s="44">
        <f t="shared" si="3"/>
        <v>0</v>
      </c>
      <c r="I46" s="44">
        <f t="shared" si="6"/>
        <v>0</v>
      </c>
    </row>
    <row r="47" spans="1:9">
      <c r="A47" s="87" t="s">
        <v>101</v>
      </c>
      <c r="B47" s="88"/>
      <c r="C47" s="41" t="s">
        <v>63</v>
      </c>
      <c r="D47" s="54">
        <v>3</v>
      </c>
      <c r="E47" s="32">
        <v>60</v>
      </c>
      <c r="F47" s="42">
        <f t="shared" si="4"/>
        <v>3</v>
      </c>
      <c r="G47" s="43">
        <f t="shared" si="5"/>
        <v>0</v>
      </c>
      <c r="H47" s="44">
        <f t="shared" si="3"/>
        <v>0</v>
      </c>
      <c r="I47" s="44">
        <f t="shared" si="6"/>
        <v>0</v>
      </c>
    </row>
    <row r="48" spans="1:9">
      <c r="A48" s="87" t="s">
        <v>102</v>
      </c>
      <c r="B48" s="88"/>
      <c r="C48" s="41" t="s">
        <v>63</v>
      </c>
      <c r="D48" s="54">
        <v>3</v>
      </c>
      <c r="E48" s="32">
        <v>60</v>
      </c>
      <c r="F48" s="42">
        <f>(60/E48)*D48</f>
        <v>3</v>
      </c>
      <c r="G48" s="43">
        <f t="shared" si="5"/>
        <v>0</v>
      </c>
      <c r="H48" s="44">
        <f>G48*F48</f>
        <v>0</v>
      </c>
      <c r="I48" s="44">
        <f t="shared" si="6"/>
        <v>0</v>
      </c>
    </row>
    <row r="49" spans="1:9">
      <c r="A49" s="87" t="s">
        <v>103</v>
      </c>
      <c r="B49" s="88"/>
      <c r="C49" s="41" t="s">
        <v>63</v>
      </c>
      <c r="D49" s="54">
        <v>1</v>
      </c>
      <c r="E49" s="32">
        <v>12</v>
      </c>
      <c r="F49" s="42">
        <f t="shared" ref="F49:F53" si="7">(60/E49)*D49</f>
        <v>5</v>
      </c>
      <c r="G49" s="43">
        <f t="shared" si="5"/>
        <v>0</v>
      </c>
      <c r="H49" s="44">
        <f>G49*F49</f>
        <v>0</v>
      </c>
      <c r="I49" s="44">
        <f t="shared" si="6"/>
        <v>0</v>
      </c>
    </row>
    <row r="50" spans="1:9">
      <c r="A50" s="87" t="s">
        <v>104</v>
      </c>
      <c r="B50" s="88"/>
      <c r="C50" s="41" t="s">
        <v>63</v>
      </c>
      <c r="D50" s="54">
        <v>1</v>
      </c>
      <c r="E50" s="32">
        <v>12</v>
      </c>
      <c r="F50" s="42">
        <f t="shared" si="7"/>
        <v>5</v>
      </c>
      <c r="G50" s="43">
        <f t="shared" si="5"/>
        <v>0</v>
      </c>
      <c r="H50" s="44">
        <f>G50*F50</f>
        <v>0</v>
      </c>
      <c r="I50" s="44">
        <f t="shared" si="6"/>
        <v>0</v>
      </c>
    </row>
    <row r="51" spans="1:9">
      <c r="A51" s="87" t="s">
        <v>148</v>
      </c>
      <c r="B51" s="88"/>
      <c r="C51" s="41" t="s">
        <v>63</v>
      </c>
      <c r="D51" s="54">
        <v>3</v>
      </c>
      <c r="E51" s="32">
        <v>60</v>
      </c>
      <c r="F51" s="42">
        <f t="shared" si="7"/>
        <v>3</v>
      </c>
      <c r="G51" s="43">
        <f t="shared" si="5"/>
        <v>0</v>
      </c>
      <c r="H51" s="44">
        <f>G51*F51</f>
        <v>0</v>
      </c>
      <c r="I51" s="44">
        <f t="shared" si="6"/>
        <v>0</v>
      </c>
    </row>
    <row r="52" spans="1:9">
      <c r="A52" s="87" t="s">
        <v>105</v>
      </c>
      <c r="B52" s="88"/>
      <c r="C52" s="41" t="s">
        <v>63</v>
      </c>
      <c r="D52" s="54">
        <v>1</v>
      </c>
      <c r="E52" s="32">
        <v>60</v>
      </c>
      <c r="F52" s="42">
        <f t="shared" si="7"/>
        <v>1</v>
      </c>
      <c r="G52" s="43">
        <f t="shared" si="5"/>
        <v>0</v>
      </c>
      <c r="H52" s="44">
        <f>G52*F52</f>
        <v>0</v>
      </c>
      <c r="I52" s="44">
        <f t="shared" si="6"/>
        <v>0</v>
      </c>
    </row>
    <row r="53" spans="1:9">
      <c r="A53" s="87" t="s">
        <v>106</v>
      </c>
      <c r="B53" s="88"/>
      <c r="C53" s="41" t="s">
        <v>63</v>
      </c>
      <c r="D53" s="54">
        <v>1</v>
      </c>
      <c r="E53" s="32">
        <v>12</v>
      </c>
      <c r="F53" s="42">
        <f t="shared" si="7"/>
        <v>5</v>
      </c>
      <c r="G53" s="43">
        <f t="shared" si="5"/>
        <v>0</v>
      </c>
      <c r="H53" s="44">
        <f t="shared" ref="H53" si="8">G53*F53</f>
        <v>0</v>
      </c>
      <c r="I53" s="44">
        <f t="shared" si="6"/>
        <v>0</v>
      </c>
    </row>
    <row r="54" spans="1:9">
      <c r="A54" s="87" t="s">
        <v>107</v>
      </c>
      <c r="B54" s="88"/>
      <c r="C54" s="41" t="s">
        <v>63</v>
      </c>
      <c r="D54" s="54">
        <v>1</v>
      </c>
      <c r="E54" s="32">
        <v>12</v>
      </c>
      <c r="F54" s="42">
        <f>(60/E54)*D54</f>
        <v>5</v>
      </c>
      <c r="G54" s="43">
        <f t="shared" si="5"/>
        <v>0</v>
      </c>
      <c r="H54" s="44">
        <f>G54*F54</f>
        <v>0</v>
      </c>
      <c r="I54" s="44">
        <f t="shared" si="6"/>
        <v>0</v>
      </c>
    </row>
    <row r="55" spans="1:9">
      <c r="A55" s="87" t="s">
        <v>108</v>
      </c>
      <c r="B55" s="88"/>
      <c r="C55" s="41" t="s">
        <v>63</v>
      </c>
      <c r="D55" s="54">
        <v>1</v>
      </c>
      <c r="E55" s="32">
        <v>12</v>
      </c>
      <c r="F55" s="42">
        <f>(60/E55)*D55</f>
        <v>5</v>
      </c>
      <c r="G55" s="43">
        <f t="shared" si="5"/>
        <v>0</v>
      </c>
      <c r="H55" s="44">
        <f>G55*F55</f>
        <v>0</v>
      </c>
      <c r="I55" s="44">
        <f t="shared" si="6"/>
        <v>0</v>
      </c>
    </row>
    <row r="56" spans="1:9">
      <c r="A56" s="87" t="s">
        <v>149</v>
      </c>
      <c r="B56" s="88"/>
      <c r="C56" s="41" t="s">
        <v>63</v>
      </c>
      <c r="D56" s="54">
        <v>1</v>
      </c>
      <c r="E56" s="32">
        <v>12</v>
      </c>
      <c r="F56" s="42">
        <f t="shared" ref="F56:F57" si="9">(60/E56)*D56</f>
        <v>5</v>
      </c>
      <c r="G56" s="43">
        <f t="shared" si="5"/>
        <v>0</v>
      </c>
      <c r="H56" s="44">
        <f t="shared" ref="H56:H57" si="10">G56*F56</f>
        <v>0</v>
      </c>
      <c r="I56" s="44">
        <f t="shared" si="6"/>
        <v>0</v>
      </c>
    </row>
    <row r="57" spans="1:9">
      <c r="A57" s="87" t="s">
        <v>150</v>
      </c>
      <c r="B57" s="88"/>
      <c r="C57" s="41" t="s">
        <v>63</v>
      </c>
      <c r="D57" s="54">
        <v>1</v>
      </c>
      <c r="E57" s="32">
        <v>12</v>
      </c>
      <c r="F57" s="42">
        <f t="shared" si="9"/>
        <v>5</v>
      </c>
      <c r="G57" s="43">
        <f t="shared" si="5"/>
        <v>0</v>
      </c>
      <c r="H57" s="44">
        <f t="shared" si="10"/>
        <v>0</v>
      </c>
      <c r="I57" s="44">
        <f t="shared" si="6"/>
        <v>0</v>
      </c>
    </row>
    <row r="58" spans="1:9">
      <c r="A58" s="89" t="s">
        <v>109</v>
      </c>
      <c r="B58" s="89"/>
      <c r="C58" s="89"/>
      <c r="D58" s="89"/>
      <c r="E58" s="89"/>
      <c r="F58" s="89"/>
      <c r="G58" s="89"/>
      <c r="H58" s="89"/>
      <c r="I58" s="45">
        <f>TRUNC(SUM(I42:I57),2)</f>
        <v>0</v>
      </c>
    </row>
    <row r="59" spans="1:9">
      <c r="A59" s="84" t="s">
        <v>65</v>
      </c>
      <c r="B59" s="85"/>
      <c r="C59" s="85"/>
      <c r="D59" s="85"/>
      <c r="E59" s="85"/>
      <c r="F59" s="85"/>
      <c r="G59" s="85"/>
      <c r="H59" s="86"/>
      <c r="I59" s="49">
        <v>156</v>
      </c>
    </row>
    <row r="60" spans="1:9">
      <c r="A60" s="84" t="s">
        <v>66</v>
      </c>
      <c r="B60" s="85"/>
      <c r="C60" s="85"/>
      <c r="D60" s="85"/>
      <c r="E60" s="85"/>
      <c r="F60" s="85"/>
      <c r="G60" s="85"/>
      <c r="H60" s="86"/>
      <c r="I60" s="46">
        <f>I58/I59</f>
        <v>0</v>
      </c>
    </row>
    <row r="61" spans="1:9">
      <c r="A61" s="55"/>
      <c r="B61" s="55"/>
      <c r="C61" s="55"/>
      <c r="D61" s="55"/>
      <c r="E61" s="56"/>
      <c r="F61" s="56"/>
      <c r="G61" s="56"/>
      <c r="H61" s="56"/>
      <c r="I61" s="56"/>
    </row>
    <row r="62" spans="1:9" ht="12.75">
      <c r="A62" s="83" t="s">
        <v>147</v>
      </c>
      <c r="B62" s="83"/>
      <c r="C62" s="83"/>
      <c r="D62" s="83"/>
      <c r="E62" s="83"/>
      <c r="F62" s="83"/>
      <c r="G62" s="83"/>
      <c r="H62" s="83"/>
      <c r="I62" s="83"/>
    </row>
    <row r="63" spans="1:9" ht="12.75">
      <c r="A63" s="67"/>
      <c r="B63" s="67"/>
      <c r="C63" s="67"/>
      <c r="D63" s="67"/>
      <c r="E63" s="67"/>
      <c r="F63" s="67"/>
      <c r="G63" s="67"/>
      <c r="H63" s="67"/>
      <c r="I63" s="67"/>
    </row>
    <row r="64" spans="1:9">
      <c r="A64" s="90" t="s">
        <v>54</v>
      </c>
      <c r="B64" s="91"/>
      <c r="C64" s="38" t="s">
        <v>55</v>
      </c>
      <c r="D64" s="38" t="s">
        <v>56</v>
      </c>
      <c r="E64" s="38" t="s">
        <v>57</v>
      </c>
      <c r="F64" s="38" t="s">
        <v>70</v>
      </c>
      <c r="G64" s="38" t="s">
        <v>71</v>
      </c>
      <c r="H64" s="38" t="s">
        <v>72</v>
      </c>
      <c r="I64" s="38" t="s">
        <v>73</v>
      </c>
    </row>
    <row r="65" spans="1:9" ht="45">
      <c r="A65" s="90" t="s">
        <v>6</v>
      </c>
      <c r="B65" s="91"/>
      <c r="C65" s="39" t="s">
        <v>60</v>
      </c>
      <c r="D65" s="40" t="s">
        <v>3</v>
      </c>
      <c r="E65" s="40" t="s">
        <v>74</v>
      </c>
      <c r="F65" s="40" t="s">
        <v>75</v>
      </c>
      <c r="G65" s="40" t="s">
        <v>76</v>
      </c>
      <c r="H65" s="40" t="s">
        <v>77</v>
      </c>
      <c r="I65" s="40" t="s">
        <v>110</v>
      </c>
    </row>
    <row r="66" spans="1:9">
      <c r="A66" s="87" t="s">
        <v>96</v>
      </c>
      <c r="B66" s="88"/>
      <c r="C66" s="41" t="s">
        <v>63</v>
      </c>
      <c r="D66" s="54">
        <v>1</v>
      </c>
      <c r="E66" s="32">
        <v>60</v>
      </c>
      <c r="F66" s="42">
        <f>(60/E66)*D66</f>
        <v>1</v>
      </c>
      <c r="G66" s="43">
        <f>G18</f>
        <v>0</v>
      </c>
      <c r="H66" s="44">
        <f t="shared" ref="H66:H71" si="11">G66*F66</f>
        <v>0</v>
      </c>
      <c r="I66" s="44">
        <f>H66/5</f>
        <v>0</v>
      </c>
    </row>
    <row r="67" spans="1:9">
      <c r="A67" s="87" t="s">
        <v>97</v>
      </c>
      <c r="B67" s="88"/>
      <c r="C67" s="41" t="s">
        <v>63</v>
      </c>
      <c r="D67" s="54">
        <v>1</v>
      </c>
      <c r="E67" s="32">
        <v>60</v>
      </c>
      <c r="F67" s="42">
        <f t="shared" ref="F67:F71" si="12">(60/E67)*D67</f>
        <v>1</v>
      </c>
      <c r="G67" s="43">
        <f t="shared" ref="G67:G81" si="13">G19</f>
        <v>0</v>
      </c>
      <c r="H67" s="44">
        <f t="shared" si="11"/>
        <v>0</v>
      </c>
      <c r="I67" s="44">
        <f t="shared" ref="I67:I81" si="14">H67/5</f>
        <v>0</v>
      </c>
    </row>
    <row r="68" spans="1:9">
      <c r="A68" s="87" t="s">
        <v>98</v>
      </c>
      <c r="B68" s="88"/>
      <c r="C68" s="41" t="s">
        <v>63</v>
      </c>
      <c r="D68" s="54">
        <v>1</v>
      </c>
      <c r="E68" s="32">
        <v>60</v>
      </c>
      <c r="F68" s="42">
        <f t="shared" si="12"/>
        <v>1</v>
      </c>
      <c r="G68" s="43">
        <f t="shared" si="13"/>
        <v>0</v>
      </c>
      <c r="H68" s="44">
        <f t="shared" si="11"/>
        <v>0</v>
      </c>
      <c r="I68" s="44">
        <f t="shared" si="14"/>
        <v>0</v>
      </c>
    </row>
    <row r="69" spans="1:9">
      <c r="A69" s="87" t="s">
        <v>99</v>
      </c>
      <c r="B69" s="88"/>
      <c r="C69" s="41" t="s">
        <v>63</v>
      </c>
      <c r="D69" s="54">
        <v>5</v>
      </c>
      <c r="E69" s="32">
        <v>60</v>
      </c>
      <c r="F69" s="42">
        <f t="shared" si="12"/>
        <v>5</v>
      </c>
      <c r="G69" s="43">
        <f t="shared" si="13"/>
        <v>0</v>
      </c>
      <c r="H69" s="44">
        <f t="shared" si="11"/>
        <v>0</v>
      </c>
      <c r="I69" s="44">
        <f t="shared" si="14"/>
        <v>0</v>
      </c>
    </row>
    <row r="70" spans="1:9">
      <c r="A70" s="87" t="s">
        <v>100</v>
      </c>
      <c r="B70" s="88"/>
      <c r="C70" s="41" t="s">
        <v>63</v>
      </c>
      <c r="D70" s="54">
        <v>1</v>
      </c>
      <c r="E70" s="32">
        <v>60</v>
      </c>
      <c r="F70" s="42">
        <f t="shared" si="12"/>
        <v>1</v>
      </c>
      <c r="G70" s="43">
        <f t="shared" si="13"/>
        <v>0</v>
      </c>
      <c r="H70" s="44">
        <f t="shared" si="11"/>
        <v>0</v>
      </c>
      <c r="I70" s="44">
        <f t="shared" si="14"/>
        <v>0</v>
      </c>
    </row>
    <row r="71" spans="1:9">
      <c r="A71" s="87" t="s">
        <v>101</v>
      </c>
      <c r="B71" s="88"/>
      <c r="C71" s="41" t="s">
        <v>63</v>
      </c>
      <c r="D71" s="54">
        <v>5</v>
      </c>
      <c r="E71" s="32">
        <v>60</v>
      </c>
      <c r="F71" s="42">
        <f t="shared" si="12"/>
        <v>5</v>
      </c>
      <c r="G71" s="43">
        <f t="shared" si="13"/>
        <v>0</v>
      </c>
      <c r="H71" s="44">
        <f t="shared" si="11"/>
        <v>0</v>
      </c>
      <c r="I71" s="44">
        <f t="shared" si="14"/>
        <v>0</v>
      </c>
    </row>
    <row r="72" spans="1:9">
      <c r="A72" s="87" t="s">
        <v>102</v>
      </c>
      <c r="B72" s="88"/>
      <c r="C72" s="41" t="s">
        <v>63</v>
      </c>
      <c r="D72" s="54">
        <v>5</v>
      </c>
      <c r="E72" s="32">
        <v>60</v>
      </c>
      <c r="F72" s="42">
        <f>(60/E72)*D72</f>
        <v>5</v>
      </c>
      <c r="G72" s="43">
        <f t="shared" si="13"/>
        <v>0</v>
      </c>
      <c r="H72" s="44">
        <f>G72*F72</f>
        <v>0</v>
      </c>
      <c r="I72" s="44">
        <f t="shared" si="14"/>
        <v>0</v>
      </c>
    </row>
    <row r="73" spans="1:9">
      <c r="A73" s="87" t="s">
        <v>103</v>
      </c>
      <c r="B73" s="88"/>
      <c r="C73" s="41" t="s">
        <v>63</v>
      </c>
      <c r="D73" s="54">
        <v>1</v>
      </c>
      <c r="E73" s="32">
        <v>12</v>
      </c>
      <c r="F73" s="42">
        <f t="shared" ref="F73:F77" si="15">(60/E73)*D73</f>
        <v>5</v>
      </c>
      <c r="G73" s="43">
        <f t="shared" si="13"/>
        <v>0</v>
      </c>
      <c r="H73" s="44">
        <f>G73*F73</f>
        <v>0</v>
      </c>
      <c r="I73" s="44">
        <f t="shared" si="14"/>
        <v>0</v>
      </c>
    </row>
    <row r="74" spans="1:9">
      <c r="A74" s="87" t="s">
        <v>104</v>
      </c>
      <c r="B74" s="88"/>
      <c r="C74" s="41" t="s">
        <v>63</v>
      </c>
      <c r="D74" s="54">
        <v>1</v>
      </c>
      <c r="E74" s="32">
        <v>12</v>
      </c>
      <c r="F74" s="42">
        <f t="shared" si="15"/>
        <v>5</v>
      </c>
      <c r="G74" s="43">
        <f t="shared" si="13"/>
        <v>0</v>
      </c>
      <c r="H74" s="44">
        <f>G74*F74</f>
        <v>0</v>
      </c>
      <c r="I74" s="44">
        <f t="shared" si="14"/>
        <v>0</v>
      </c>
    </row>
    <row r="75" spans="1:9">
      <c r="A75" s="87" t="s">
        <v>148</v>
      </c>
      <c r="B75" s="88"/>
      <c r="C75" s="41" t="s">
        <v>63</v>
      </c>
      <c r="D75" s="54">
        <v>5</v>
      </c>
      <c r="E75" s="32">
        <v>60</v>
      </c>
      <c r="F75" s="42">
        <f t="shared" si="15"/>
        <v>5</v>
      </c>
      <c r="G75" s="43">
        <f t="shared" si="13"/>
        <v>0</v>
      </c>
      <c r="H75" s="44">
        <f>G75*F75</f>
        <v>0</v>
      </c>
      <c r="I75" s="44">
        <f t="shared" si="14"/>
        <v>0</v>
      </c>
    </row>
    <row r="76" spans="1:9">
      <c r="A76" s="87" t="s">
        <v>105</v>
      </c>
      <c r="B76" s="88"/>
      <c r="C76" s="41" t="s">
        <v>63</v>
      </c>
      <c r="D76" s="54">
        <v>1</v>
      </c>
      <c r="E76" s="32">
        <v>60</v>
      </c>
      <c r="F76" s="42">
        <f t="shared" si="15"/>
        <v>1</v>
      </c>
      <c r="G76" s="43">
        <f t="shared" si="13"/>
        <v>0</v>
      </c>
      <c r="H76" s="44">
        <f>G76*F76</f>
        <v>0</v>
      </c>
      <c r="I76" s="44">
        <f t="shared" si="14"/>
        <v>0</v>
      </c>
    </row>
    <row r="77" spans="1:9">
      <c r="A77" s="87" t="s">
        <v>106</v>
      </c>
      <c r="B77" s="88"/>
      <c r="C77" s="41" t="s">
        <v>63</v>
      </c>
      <c r="D77" s="54">
        <v>1</v>
      </c>
      <c r="E77" s="32">
        <v>12</v>
      </c>
      <c r="F77" s="42">
        <f t="shared" si="15"/>
        <v>5</v>
      </c>
      <c r="G77" s="43">
        <f t="shared" si="13"/>
        <v>0</v>
      </c>
      <c r="H77" s="44">
        <f t="shared" ref="H77" si="16">G77*F77</f>
        <v>0</v>
      </c>
      <c r="I77" s="44">
        <f t="shared" si="14"/>
        <v>0</v>
      </c>
    </row>
    <row r="78" spans="1:9">
      <c r="A78" s="87" t="s">
        <v>107</v>
      </c>
      <c r="B78" s="88"/>
      <c r="C78" s="41" t="s">
        <v>63</v>
      </c>
      <c r="D78" s="54">
        <v>1</v>
      </c>
      <c r="E78" s="32">
        <v>12</v>
      </c>
      <c r="F78" s="42">
        <f>(60/E78)*D78</f>
        <v>5</v>
      </c>
      <c r="G78" s="43">
        <f t="shared" si="13"/>
        <v>0</v>
      </c>
      <c r="H78" s="44">
        <f>G78*F78</f>
        <v>0</v>
      </c>
      <c r="I78" s="44">
        <f t="shared" si="14"/>
        <v>0</v>
      </c>
    </row>
    <row r="79" spans="1:9">
      <c r="A79" s="87" t="s">
        <v>108</v>
      </c>
      <c r="B79" s="88"/>
      <c r="C79" s="41" t="s">
        <v>63</v>
      </c>
      <c r="D79" s="54">
        <v>1</v>
      </c>
      <c r="E79" s="32">
        <v>12</v>
      </c>
      <c r="F79" s="42">
        <f>(60/E79)*D79</f>
        <v>5</v>
      </c>
      <c r="G79" s="43">
        <f t="shared" si="13"/>
        <v>0</v>
      </c>
      <c r="H79" s="44">
        <f>G79*F79</f>
        <v>0</v>
      </c>
      <c r="I79" s="44">
        <f t="shared" si="14"/>
        <v>0</v>
      </c>
    </row>
    <row r="80" spans="1:9">
      <c r="A80" s="87" t="s">
        <v>149</v>
      </c>
      <c r="B80" s="88"/>
      <c r="C80" s="41" t="s">
        <v>63</v>
      </c>
      <c r="D80" s="54">
        <v>1</v>
      </c>
      <c r="E80" s="32">
        <v>12</v>
      </c>
      <c r="F80" s="42">
        <f t="shared" ref="F80:F81" si="17">(60/E80)*D80</f>
        <v>5</v>
      </c>
      <c r="G80" s="43">
        <f t="shared" si="13"/>
        <v>0</v>
      </c>
      <c r="H80" s="44">
        <f t="shared" ref="H80:H81" si="18">G80*F80</f>
        <v>0</v>
      </c>
      <c r="I80" s="44">
        <f t="shared" si="14"/>
        <v>0</v>
      </c>
    </row>
    <row r="81" spans="1:9">
      <c r="A81" s="87" t="s">
        <v>150</v>
      </c>
      <c r="B81" s="88"/>
      <c r="C81" s="41" t="s">
        <v>63</v>
      </c>
      <c r="D81" s="54">
        <v>1</v>
      </c>
      <c r="E81" s="32">
        <v>12</v>
      </c>
      <c r="F81" s="42">
        <f t="shared" si="17"/>
        <v>5</v>
      </c>
      <c r="G81" s="43">
        <f t="shared" si="13"/>
        <v>0</v>
      </c>
      <c r="H81" s="44">
        <f t="shared" si="18"/>
        <v>0</v>
      </c>
      <c r="I81" s="44">
        <f t="shared" si="14"/>
        <v>0</v>
      </c>
    </row>
    <row r="82" spans="1:9">
      <c r="A82" s="89" t="s">
        <v>109</v>
      </c>
      <c r="B82" s="89"/>
      <c r="C82" s="89"/>
      <c r="D82" s="89"/>
      <c r="E82" s="89"/>
      <c r="F82" s="89"/>
      <c r="G82" s="89"/>
      <c r="H82" s="89"/>
      <c r="I82" s="45">
        <f>TRUNC(SUM(I66:I81),2)</f>
        <v>0</v>
      </c>
    </row>
    <row r="83" spans="1:9">
      <c r="A83" s="84" t="s">
        <v>65</v>
      </c>
      <c r="B83" s="85"/>
      <c r="C83" s="85"/>
      <c r="D83" s="85"/>
      <c r="E83" s="85"/>
      <c r="F83" s="85"/>
      <c r="G83" s="85"/>
      <c r="H83" s="86"/>
      <c r="I83" s="49">
        <v>156</v>
      </c>
    </row>
    <row r="84" spans="1:9">
      <c r="A84" s="84" t="s">
        <v>66</v>
      </c>
      <c r="B84" s="85"/>
      <c r="C84" s="85"/>
      <c r="D84" s="85"/>
      <c r="E84" s="85"/>
      <c r="F84" s="85"/>
      <c r="G84" s="85"/>
      <c r="H84" s="86"/>
      <c r="I84" s="46">
        <f>I82/I83</f>
        <v>0</v>
      </c>
    </row>
    <row r="85" spans="1:9">
      <c r="A85" s="65" t="s">
        <v>67</v>
      </c>
      <c r="B85" s="65"/>
      <c r="C85" s="65"/>
      <c r="D85" s="65"/>
    </row>
  </sheetData>
  <mergeCells count="80">
    <mergeCell ref="A81:B81"/>
    <mergeCell ref="A82:H82"/>
    <mergeCell ref="A83:H83"/>
    <mergeCell ref="A84:H84"/>
    <mergeCell ref="A76:B76"/>
    <mergeCell ref="A77:B77"/>
    <mergeCell ref="A78:B78"/>
    <mergeCell ref="A79:B79"/>
    <mergeCell ref="A80:B80"/>
    <mergeCell ref="A9:I9"/>
    <mergeCell ref="A62:I62"/>
    <mergeCell ref="A63:I63"/>
    <mergeCell ref="A64:B64"/>
    <mergeCell ref="A65:B65"/>
    <mergeCell ref="A22:B22"/>
    <mergeCell ref="A10:I10"/>
    <mergeCell ref="A11:I11"/>
    <mergeCell ref="A12:I12"/>
    <mergeCell ref="A13:I13"/>
    <mergeCell ref="A15:I15"/>
    <mergeCell ref="A16:B16"/>
    <mergeCell ref="A17:B17"/>
    <mergeCell ref="A18:B18"/>
    <mergeCell ref="A19:B19"/>
    <mergeCell ref="A20:B20"/>
    <mergeCell ref="A6:I6"/>
    <mergeCell ref="A7:G7"/>
    <mergeCell ref="H7:J7"/>
    <mergeCell ref="A8:G8"/>
    <mergeCell ref="H8:J8"/>
    <mergeCell ref="A21:B21"/>
    <mergeCell ref="A14:I14"/>
    <mergeCell ref="A38:I38"/>
    <mergeCell ref="A39:I39"/>
    <mergeCell ref="A40:B40"/>
    <mergeCell ref="A23:B23"/>
    <mergeCell ref="A24:B24"/>
    <mergeCell ref="A25:B25"/>
    <mergeCell ref="A26:B26"/>
    <mergeCell ref="A27:B27"/>
    <mergeCell ref="A28:B28"/>
    <mergeCell ref="A41:B41"/>
    <mergeCell ref="A29:B29"/>
    <mergeCell ref="A30:B30"/>
    <mergeCell ref="A31:B31"/>
    <mergeCell ref="A32:B32"/>
    <mergeCell ref="A33:B33"/>
    <mergeCell ref="A48:B48"/>
    <mergeCell ref="A34:H34"/>
    <mergeCell ref="A35:H35"/>
    <mergeCell ref="A36:H36"/>
    <mergeCell ref="A85:D85"/>
    <mergeCell ref="A42:B42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43:B43"/>
    <mergeCell ref="A44:B44"/>
    <mergeCell ref="A45:B45"/>
    <mergeCell ref="A46:B46"/>
    <mergeCell ref="A47:B47"/>
    <mergeCell ref="A60:H60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H58"/>
    <mergeCell ref="A59:H59"/>
  </mergeCells>
  <pageMargins left="0.511811024" right="0.511811024" top="0.78740157499999996" bottom="0.78740157499999996" header="0.31496062000000002" footer="0.31496062000000002"/>
  <pageSetup paperSize="9" scale="95" fitToHeight="0" orientation="landscape" r:id="rId1"/>
  <rowBreaks count="2" manualBreakCount="2">
    <brk id="36" max="8" man="1"/>
    <brk id="6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showGridLines="0" view="pageBreakPreview" zoomScaleNormal="100" zoomScaleSheetLayoutView="100" workbookViewId="0">
      <selection activeCell="A9" sqref="A9:F9"/>
    </sheetView>
  </sheetViews>
  <sheetFormatPr defaultColWidth="0" defaultRowHeight="15" zeroHeight="1"/>
  <cols>
    <col min="1" max="1" width="17.85546875" customWidth="1"/>
    <col min="2" max="2" width="17.28515625" customWidth="1"/>
    <col min="3" max="3" width="10.42578125" customWidth="1"/>
    <col min="4" max="4" width="11" customWidth="1"/>
    <col min="5" max="5" width="13.42578125" customWidth="1"/>
    <col min="6" max="6" width="16.7109375" customWidth="1"/>
    <col min="7" max="11" width="0" hidden="1" customWidth="1"/>
    <col min="12" max="16384" width="9.140625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16" t="s">
        <v>29</v>
      </c>
      <c r="B7" s="116"/>
      <c r="C7" s="116"/>
      <c r="D7" s="116"/>
      <c r="E7" s="114" t="s">
        <v>154</v>
      </c>
      <c r="F7" s="114"/>
    </row>
    <row r="8" spans="1:7">
      <c r="A8" s="116" t="s">
        <v>30</v>
      </c>
      <c r="B8" s="116"/>
      <c r="C8" s="116"/>
      <c r="D8" s="116"/>
      <c r="E8" s="115" t="s">
        <v>156</v>
      </c>
      <c r="F8" s="115"/>
    </row>
    <row r="9" spans="1:7" s="8" customFormat="1">
      <c r="A9" s="117"/>
      <c r="B9" s="117"/>
      <c r="C9" s="117"/>
      <c r="D9" s="117"/>
      <c r="E9" s="117"/>
      <c r="F9" s="117"/>
    </row>
    <row r="10" spans="1:7" ht="15.75">
      <c r="A10" s="112" t="s">
        <v>31</v>
      </c>
      <c r="B10" s="112"/>
      <c r="C10" s="112"/>
      <c r="D10" s="112"/>
      <c r="E10" s="112"/>
      <c r="F10" s="112"/>
    </row>
    <row r="11" spans="1:7">
      <c r="A11" s="111"/>
      <c r="B11" s="111"/>
      <c r="C11" s="111"/>
      <c r="D11" s="111"/>
      <c r="E11" s="111"/>
      <c r="F11" s="111"/>
    </row>
    <row r="12" spans="1:7">
      <c r="A12" s="118" t="s">
        <v>145</v>
      </c>
      <c r="B12" s="118"/>
      <c r="C12" s="118"/>
      <c r="D12" s="118"/>
      <c r="E12" s="118"/>
      <c r="F12" s="118"/>
      <c r="G12" s="3"/>
    </row>
    <row r="13" spans="1:7" s="20" customFormat="1">
      <c r="A13" s="106" t="s">
        <v>34</v>
      </c>
      <c r="B13" s="106"/>
      <c r="C13" s="106"/>
      <c r="D13" s="106"/>
      <c r="E13" s="106"/>
      <c r="F13" s="106"/>
      <c r="G13" s="125"/>
    </row>
    <row r="14" spans="1:7" s="20" customFormat="1">
      <c r="A14" s="119" t="s">
        <v>0</v>
      </c>
      <c r="B14" s="119"/>
      <c r="C14" s="119"/>
      <c r="D14" s="119"/>
      <c r="E14" s="119"/>
      <c r="F14" s="119"/>
      <c r="G14" s="125"/>
    </row>
    <row r="15" spans="1:7">
      <c r="A15" s="5" t="s">
        <v>1</v>
      </c>
      <c r="B15" s="126" t="s">
        <v>2</v>
      </c>
      <c r="C15" s="127"/>
      <c r="D15" s="126" t="s">
        <v>39</v>
      </c>
      <c r="E15" s="133"/>
      <c r="F15" s="127"/>
      <c r="G15" s="1"/>
    </row>
    <row r="16" spans="1:7">
      <c r="A16" s="11" t="s">
        <v>36</v>
      </c>
      <c r="B16" s="128" t="s">
        <v>35</v>
      </c>
      <c r="C16" s="129"/>
      <c r="D16" s="130"/>
      <c r="E16" s="131"/>
      <c r="F16" s="132"/>
      <c r="G16" s="7"/>
    </row>
    <row r="17" spans="1:11">
      <c r="A17" s="94" t="s">
        <v>33</v>
      </c>
      <c r="B17" s="95"/>
      <c r="C17" s="96"/>
      <c r="D17" s="97">
        <f>SUM(D16:F16)</f>
        <v>0</v>
      </c>
      <c r="E17" s="98"/>
      <c r="F17" s="99"/>
      <c r="G17" s="4"/>
      <c r="H17" s="2"/>
    </row>
    <row r="18" spans="1:11" s="8" customFormat="1">
      <c r="A18" s="94"/>
      <c r="B18" s="95"/>
      <c r="C18" s="95"/>
      <c r="D18" s="95"/>
      <c r="E18" s="95"/>
      <c r="F18" s="96"/>
      <c r="G18" s="4"/>
      <c r="H18" s="2"/>
    </row>
    <row r="19" spans="1:11" s="8" customFormat="1">
      <c r="A19" s="106" t="s">
        <v>40</v>
      </c>
      <c r="B19" s="106"/>
      <c r="C19" s="106"/>
      <c r="D19" s="106"/>
      <c r="E19" s="106"/>
      <c r="F19" s="106"/>
      <c r="G19" s="4"/>
      <c r="H19" s="2"/>
    </row>
    <row r="20" spans="1:11" s="8" customFormat="1">
      <c r="A20" s="126" t="s">
        <v>1</v>
      </c>
      <c r="B20" s="133"/>
      <c r="C20" s="127"/>
      <c r="D20" s="126" t="s">
        <v>41</v>
      </c>
      <c r="E20" s="133"/>
      <c r="F20" s="127"/>
      <c r="G20" s="4"/>
      <c r="H20" s="2"/>
    </row>
    <row r="21" spans="1:11" s="8" customFormat="1">
      <c r="A21" s="100" t="s">
        <v>37</v>
      </c>
      <c r="B21" s="101"/>
      <c r="C21" s="102"/>
      <c r="D21" s="103">
        <f>'INSUMOS - MATERIAIS - LOTE I'!E44</f>
        <v>0</v>
      </c>
      <c r="E21" s="104"/>
      <c r="F21" s="105"/>
      <c r="G21" s="4"/>
      <c r="H21" s="2"/>
    </row>
    <row r="22" spans="1:11" s="8" customFormat="1">
      <c r="A22" s="100" t="s">
        <v>38</v>
      </c>
      <c r="B22" s="101"/>
      <c r="C22" s="102"/>
      <c r="D22" s="103">
        <f>'INSUMOS - EQUIP - LOTE I'!I36</f>
        <v>0</v>
      </c>
      <c r="E22" s="104"/>
      <c r="F22" s="105"/>
      <c r="G22" s="4"/>
      <c r="H22" s="2"/>
    </row>
    <row r="23" spans="1:11" s="8" customFormat="1">
      <c r="A23" s="94" t="s">
        <v>4</v>
      </c>
      <c r="B23" s="95"/>
      <c r="C23" s="96"/>
      <c r="D23" s="97">
        <f>SUM(D21:F22)</f>
        <v>0</v>
      </c>
      <c r="E23" s="98"/>
      <c r="F23" s="99"/>
      <c r="G23" s="4"/>
      <c r="H23" s="2"/>
    </row>
    <row r="24" spans="1:11">
      <c r="A24" s="113"/>
      <c r="B24" s="113"/>
      <c r="C24" s="113"/>
      <c r="D24" s="113"/>
      <c r="E24" s="113"/>
      <c r="F24" s="113"/>
      <c r="G24" s="4"/>
      <c r="H24" s="4"/>
      <c r="I24" s="4"/>
      <c r="J24" s="4"/>
      <c r="K24" s="6"/>
    </row>
    <row r="25" spans="1:11">
      <c r="A25" s="106" t="s">
        <v>42</v>
      </c>
      <c r="B25" s="106"/>
      <c r="C25" s="106"/>
      <c r="D25" s="106"/>
      <c r="E25" s="106"/>
      <c r="F25" s="106"/>
    </row>
    <row r="26" spans="1:11">
      <c r="A26" s="5" t="s">
        <v>6</v>
      </c>
      <c r="B26" s="121" t="s">
        <v>12</v>
      </c>
      <c r="C26" s="121"/>
      <c r="D26" s="5" t="s">
        <v>13</v>
      </c>
      <c r="E26" s="121" t="s">
        <v>43</v>
      </c>
      <c r="F26" s="121"/>
    </row>
    <row r="27" spans="1:11">
      <c r="A27" s="12" t="s">
        <v>8</v>
      </c>
      <c r="B27" s="113" t="s">
        <v>14</v>
      </c>
      <c r="C27" s="113"/>
      <c r="D27" s="52"/>
      <c r="E27" s="123">
        <f>(D17+D23)*D27</f>
        <v>0</v>
      </c>
      <c r="F27" s="123"/>
    </row>
    <row r="28" spans="1:11">
      <c r="A28" s="12" t="s">
        <v>9</v>
      </c>
      <c r="B28" s="113" t="s">
        <v>15</v>
      </c>
      <c r="C28" s="113"/>
      <c r="D28" s="52"/>
      <c r="E28" s="123">
        <f>(D17+D23+E27)*D28</f>
        <v>0</v>
      </c>
      <c r="F28" s="123"/>
    </row>
    <row r="29" spans="1:11">
      <c r="A29" s="94" t="s">
        <v>10</v>
      </c>
      <c r="B29" s="95"/>
      <c r="C29" s="95"/>
      <c r="D29" s="96"/>
      <c r="E29" s="124">
        <f>SUM(E27:E28)</f>
        <v>0</v>
      </c>
      <c r="F29" s="124"/>
    </row>
    <row r="30" spans="1:11">
      <c r="A30" s="122" t="s">
        <v>32</v>
      </c>
      <c r="B30" s="122"/>
      <c r="C30" s="122"/>
      <c r="D30" s="122"/>
      <c r="E30" s="122"/>
      <c r="F30" s="122"/>
    </row>
    <row r="31" spans="1:11">
      <c r="A31" s="113"/>
      <c r="B31" s="113"/>
      <c r="C31" s="113"/>
      <c r="D31" s="113"/>
      <c r="E31" s="113"/>
      <c r="F31" s="113"/>
    </row>
    <row r="32" spans="1:11">
      <c r="A32" s="106" t="s">
        <v>44</v>
      </c>
      <c r="B32" s="106"/>
      <c r="C32" s="106"/>
      <c r="D32" s="106"/>
      <c r="E32" s="106"/>
      <c r="F32" s="106"/>
    </row>
    <row r="33" spans="1:7">
      <c r="A33" s="5" t="s">
        <v>6</v>
      </c>
      <c r="B33" s="5" t="s">
        <v>12</v>
      </c>
      <c r="C33" s="121" t="s">
        <v>13</v>
      </c>
      <c r="D33" s="121"/>
      <c r="E33" s="121" t="s">
        <v>7</v>
      </c>
      <c r="F33" s="121"/>
    </row>
    <row r="34" spans="1:7">
      <c r="A34" s="12" t="s">
        <v>45</v>
      </c>
      <c r="B34" s="11" t="s">
        <v>17</v>
      </c>
      <c r="C34" s="107"/>
      <c r="D34" s="107"/>
      <c r="E34" s="120">
        <f>(E$43+E$45)/(1-C$38)*C34</f>
        <v>0</v>
      </c>
      <c r="F34" s="120"/>
      <c r="G34" s="2"/>
    </row>
    <row r="35" spans="1:7">
      <c r="A35" s="12" t="s">
        <v>46</v>
      </c>
      <c r="B35" s="11" t="s">
        <v>18</v>
      </c>
      <c r="C35" s="107"/>
      <c r="D35" s="107"/>
      <c r="E35" s="120">
        <f t="shared" ref="E35:E37" si="0">(E$43+E$45)/(1-C$38)*C35</f>
        <v>0</v>
      </c>
      <c r="F35" s="120"/>
      <c r="G35" s="2"/>
    </row>
    <row r="36" spans="1:7">
      <c r="A36" s="12" t="s">
        <v>47</v>
      </c>
      <c r="B36" s="11" t="s">
        <v>19</v>
      </c>
      <c r="C36" s="107"/>
      <c r="D36" s="107"/>
      <c r="E36" s="120">
        <f t="shared" si="0"/>
        <v>0</v>
      </c>
      <c r="F36" s="120"/>
      <c r="G36" s="2"/>
    </row>
    <row r="37" spans="1:7" ht="15" customHeight="1">
      <c r="A37" s="12" t="s">
        <v>48</v>
      </c>
      <c r="B37" s="11" t="s">
        <v>20</v>
      </c>
      <c r="C37" s="107"/>
      <c r="D37" s="107"/>
      <c r="E37" s="120">
        <f t="shared" si="0"/>
        <v>0</v>
      </c>
      <c r="F37" s="120"/>
    </row>
    <row r="38" spans="1:7">
      <c r="A38" s="71" t="s">
        <v>118</v>
      </c>
      <c r="B38" s="71"/>
      <c r="C38" s="108">
        <f>SUM(C34:D37)</f>
        <v>0</v>
      </c>
      <c r="D38" s="108"/>
      <c r="E38" s="110">
        <f>SUM(E34:F37)</f>
        <v>0</v>
      </c>
      <c r="F38" s="110"/>
    </row>
    <row r="39" spans="1:7">
      <c r="A39" s="109" t="s">
        <v>21</v>
      </c>
      <c r="B39" s="109"/>
      <c r="C39" s="109"/>
      <c r="D39" s="109"/>
      <c r="E39" s="109"/>
      <c r="F39" s="109"/>
    </row>
    <row r="40" spans="1:7" hidden="1">
      <c r="A40" s="113"/>
      <c r="B40" s="113"/>
      <c r="C40" s="113"/>
      <c r="D40" s="113"/>
      <c r="E40" s="113"/>
      <c r="F40" s="113"/>
    </row>
    <row r="41" spans="1:7">
      <c r="A41" s="106" t="s">
        <v>94</v>
      </c>
      <c r="B41" s="106"/>
      <c r="C41" s="106"/>
      <c r="D41" s="106"/>
      <c r="E41" s="106"/>
      <c r="F41" s="106"/>
    </row>
    <row r="42" spans="1:7">
      <c r="A42" s="5" t="s">
        <v>6</v>
      </c>
      <c r="B42" s="121" t="s">
        <v>12</v>
      </c>
      <c r="C42" s="121"/>
      <c r="D42" s="121"/>
      <c r="E42" s="121" t="s">
        <v>7</v>
      </c>
      <c r="F42" s="121"/>
    </row>
    <row r="43" spans="1:7">
      <c r="A43" s="12" t="s">
        <v>22</v>
      </c>
      <c r="B43" s="71" t="s">
        <v>51</v>
      </c>
      <c r="C43" s="71"/>
      <c r="D43" s="71"/>
      <c r="E43" s="123">
        <f>D17</f>
        <v>0</v>
      </c>
      <c r="F43" s="113"/>
    </row>
    <row r="44" spans="1:7" s="8" customFormat="1" ht="27" customHeight="1">
      <c r="A44" s="14" t="s">
        <v>23</v>
      </c>
      <c r="B44" s="94" t="s">
        <v>52</v>
      </c>
      <c r="C44" s="95"/>
      <c r="D44" s="96"/>
      <c r="E44" s="134">
        <f>D23</f>
        <v>0</v>
      </c>
      <c r="F44" s="135"/>
    </row>
    <row r="45" spans="1:7">
      <c r="A45" s="12" t="s">
        <v>5</v>
      </c>
      <c r="B45" s="71" t="s">
        <v>11</v>
      </c>
      <c r="C45" s="71"/>
      <c r="D45" s="71"/>
      <c r="E45" s="123">
        <f>E29</f>
        <v>0</v>
      </c>
      <c r="F45" s="113"/>
    </row>
    <row r="46" spans="1:7">
      <c r="A46" s="12" t="s">
        <v>50</v>
      </c>
      <c r="B46" s="71" t="s">
        <v>16</v>
      </c>
      <c r="C46" s="71"/>
      <c r="D46" s="71"/>
      <c r="E46" s="123">
        <f>E38</f>
        <v>0</v>
      </c>
      <c r="F46" s="113"/>
    </row>
    <row r="47" spans="1:7">
      <c r="A47" s="113"/>
      <c r="B47" s="113"/>
      <c r="C47" s="113"/>
      <c r="D47" s="113"/>
      <c r="E47" s="113"/>
      <c r="F47" s="113"/>
    </row>
    <row r="48" spans="1:7">
      <c r="A48" s="71" t="s">
        <v>49</v>
      </c>
      <c r="B48" s="71"/>
      <c r="C48" s="71"/>
      <c r="D48" s="71"/>
      <c r="E48" s="123">
        <f>SUM(E43:F46)</f>
        <v>0</v>
      </c>
      <c r="F48" s="113"/>
    </row>
    <row r="49" spans="1:6" hidden="1">
      <c r="A49" s="136"/>
      <c r="B49" s="136"/>
      <c r="C49" s="136"/>
      <c r="D49" s="136"/>
      <c r="E49" s="136"/>
      <c r="F49" s="136"/>
    </row>
    <row r="50" spans="1:6">
      <c r="A50" s="13" t="s">
        <v>95</v>
      </c>
    </row>
  </sheetData>
  <mergeCells count="70">
    <mergeCell ref="A49:F49"/>
    <mergeCell ref="A47:F47"/>
    <mergeCell ref="E48:F48"/>
    <mergeCell ref="B43:D43"/>
    <mergeCell ref="B45:D45"/>
    <mergeCell ref="B46:D46"/>
    <mergeCell ref="A48:D48"/>
    <mergeCell ref="E42:F42"/>
    <mergeCell ref="E43:F43"/>
    <mergeCell ref="E45:F45"/>
    <mergeCell ref="E46:F46"/>
    <mergeCell ref="B42:D42"/>
    <mergeCell ref="B44:D44"/>
    <mergeCell ref="E44:F44"/>
    <mergeCell ref="G13:G14"/>
    <mergeCell ref="B26:C26"/>
    <mergeCell ref="B27:C27"/>
    <mergeCell ref="A25:F25"/>
    <mergeCell ref="E26:F26"/>
    <mergeCell ref="E27:F27"/>
    <mergeCell ref="A24:F24"/>
    <mergeCell ref="A19:F19"/>
    <mergeCell ref="B15:C15"/>
    <mergeCell ref="B16:C16"/>
    <mergeCell ref="D16:F16"/>
    <mergeCell ref="D15:F15"/>
    <mergeCell ref="A18:F18"/>
    <mergeCell ref="A20:C20"/>
    <mergeCell ref="D20:F20"/>
    <mergeCell ref="A17:C17"/>
    <mergeCell ref="E33:F33"/>
    <mergeCell ref="E34:F34"/>
    <mergeCell ref="C35:D35"/>
    <mergeCell ref="C36:D36"/>
    <mergeCell ref="E35:F35"/>
    <mergeCell ref="A30:F30"/>
    <mergeCell ref="E28:F28"/>
    <mergeCell ref="E29:F29"/>
    <mergeCell ref="A31:F31"/>
    <mergeCell ref="A32:F32"/>
    <mergeCell ref="A29:D29"/>
    <mergeCell ref="A11:F11"/>
    <mergeCell ref="A10:F10"/>
    <mergeCell ref="A40:F40"/>
    <mergeCell ref="E7:F7"/>
    <mergeCell ref="E8:F8"/>
    <mergeCell ref="A7:D7"/>
    <mergeCell ref="A8:D8"/>
    <mergeCell ref="A9:F9"/>
    <mergeCell ref="A12:F12"/>
    <mergeCell ref="A13:F13"/>
    <mergeCell ref="A14:F14"/>
    <mergeCell ref="E37:F37"/>
    <mergeCell ref="E36:F36"/>
    <mergeCell ref="C33:D33"/>
    <mergeCell ref="C34:D34"/>
    <mergeCell ref="B28:C28"/>
    <mergeCell ref="A41:F41"/>
    <mergeCell ref="C37:D37"/>
    <mergeCell ref="C38:D38"/>
    <mergeCell ref="A39:F39"/>
    <mergeCell ref="E38:F38"/>
    <mergeCell ref="A38:B38"/>
    <mergeCell ref="A23:C23"/>
    <mergeCell ref="D23:F23"/>
    <mergeCell ref="D17:F17"/>
    <mergeCell ref="A21:C21"/>
    <mergeCell ref="A22:C22"/>
    <mergeCell ref="D21:F21"/>
    <mergeCell ref="D22:F22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48701-DA4B-4A8F-9D09-F1C93C9DDD71}">
  <sheetPr>
    <pageSetUpPr fitToPage="1"/>
  </sheetPr>
  <dimension ref="A1:K49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16" t="s">
        <v>29</v>
      </c>
      <c r="B7" s="116"/>
      <c r="C7" s="116"/>
      <c r="D7" s="116"/>
      <c r="E7" s="114" t="s">
        <v>154</v>
      </c>
      <c r="F7" s="114"/>
    </row>
    <row r="8" spans="1:7">
      <c r="A8" s="116" t="s">
        <v>30</v>
      </c>
      <c r="B8" s="116"/>
      <c r="C8" s="116"/>
      <c r="D8" s="116"/>
      <c r="E8" s="115" t="s">
        <v>156</v>
      </c>
      <c r="F8" s="115"/>
    </row>
    <row r="9" spans="1:7">
      <c r="A9" s="117"/>
      <c r="B9" s="117"/>
      <c r="C9" s="117"/>
      <c r="D9" s="117"/>
      <c r="E9" s="117"/>
      <c r="F9" s="117"/>
    </row>
    <row r="10" spans="1:7" ht="15.75">
      <c r="A10" s="112" t="s">
        <v>31</v>
      </c>
      <c r="B10" s="112"/>
      <c r="C10" s="112"/>
      <c r="D10" s="112"/>
      <c r="E10" s="112"/>
      <c r="F10" s="112"/>
    </row>
    <row r="11" spans="1:7">
      <c r="A11" s="111"/>
      <c r="B11" s="111"/>
      <c r="C11" s="111"/>
      <c r="D11" s="111"/>
      <c r="E11" s="111"/>
      <c r="F11" s="111"/>
    </row>
    <row r="12" spans="1:7">
      <c r="A12" s="118" t="s">
        <v>146</v>
      </c>
      <c r="B12" s="118"/>
      <c r="C12" s="118"/>
      <c r="D12" s="118"/>
      <c r="E12" s="118"/>
      <c r="F12" s="118"/>
      <c r="G12" s="3"/>
    </row>
    <row r="13" spans="1:7" s="20" customFormat="1">
      <c r="A13" s="106" t="s">
        <v>34</v>
      </c>
      <c r="B13" s="106"/>
      <c r="C13" s="106"/>
      <c r="D13" s="106"/>
      <c r="E13" s="106"/>
      <c r="F13" s="106"/>
      <c r="G13" s="125"/>
    </row>
    <row r="14" spans="1:7" s="20" customFormat="1">
      <c r="A14" s="119" t="s">
        <v>0</v>
      </c>
      <c r="B14" s="119"/>
      <c r="C14" s="119"/>
      <c r="D14" s="119"/>
      <c r="E14" s="119"/>
      <c r="F14" s="119"/>
      <c r="G14" s="125"/>
    </row>
    <row r="15" spans="1:7">
      <c r="A15" s="16" t="s">
        <v>1</v>
      </c>
      <c r="B15" s="126" t="s">
        <v>2</v>
      </c>
      <c r="C15" s="127"/>
      <c r="D15" s="126" t="s">
        <v>39</v>
      </c>
      <c r="E15" s="133"/>
      <c r="F15" s="127"/>
      <c r="G15" s="1"/>
    </row>
    <row r="16" spans="1:7">
      <c r="A16" s="15" t="s">
        <v>36</v>
      </c>
      <c r="B16" s="128" t="s">
        <v>35</v>
      </c>
      <c r="C16" s="129"/>
      <c r="D16" s="130">
        <f>'LOTE I - ITEM I'!D16</f>
        <v>0</v>
      </c>
      <c r="E16" s="131"/>
      <c r="F16" s="132"/>
      <c r="G16" s="7"/>
    </row>
    <row r="17" spans="1:11">
      <c r="A17" s="94" t="s">
        <v>33</v>
      </c>
      <c r="B17" s="95"/>
      <c r="C17" s="96"/>
      <c r="D17" s="97">
        <f>SUM(D16:F16)</f>
        <v>0</v>
      </c>
      <c r="E17" s="98"/>
      <c r="F17" s="99"/>
      <c r="G17" s="4"/>
      <c r="H17" s="2"/>
    </row>
    <row r="18" spans="1:11">
      <c r="A18" s="94"/>
      <c r="B18" s="95"/>
      <c r="C18" s="95"/>
      <c r="D18" s="95"/>
      <c r="E18" s="95"/>
      <c r="F18" s="96"/>
      <c r="G18" s="4"/>
      <c r="H18" s="2"/>
    </row>
    <row r="19" spans="1:11">
      <c r="A19" s="106" t="s">
        <v>40</v>
      </c>
      <c r="B19" s="106"/>
      <c r="C19" s="106"/>
      <c r="D19" s="106"/>
      <c r="E19" s="106"/>
      <c r="F19" s="106"/>
      <c r="G19" s="4"/>
      <c r="H19" s="2"/>
    </row>
    <row r="20" spans="1:11">
      <c r="A20" s="126" t="s">
        <v>1</v>
      </c>
      <c r="B20" s="133"/>
      <c r="C20" s="127"/>
      <c r="D20" s="126" t="s">
        <v>41</v>
      </c>
      <c r="E20" s="133"/>
      <c r="F20" s="127"/>
      <c r="G20" s="4"/>
      <c r="H20" s="2"/>
    </row>
    <row r="21" spans="1:11">
      <c r="A21" s="100" t="s">
        <v>37</v>
      </c>
      <c r="B21" s="101"/>
      <c r="C21" s="102"/>
      <c r="D21" s="103">
        <f>'INSUMOS - MATERIAIS - LOTE I'!E76</f>
        <v>0</v>
      </c>
      <c r="E21" s="104"/>
      <c r="F21" s="105"/>
      <c r="G21" s="4"/>
      <c r="H21" s="2"/>
    </row>
    <row r="22" spans="1:11">
      <c r="A22" s="100" t="s">
        <v>38</v>
      </c>
      <c r="B22" s="101"/>
      <c r="C22" s="102"/>
      <c r="D22" s="103">
        <f>'INSUMOS - EQUIP - LOTE I'!I60</f>
        <v>0</v>
      </c>
      <c r="E22" s="104"/>
      <c r="F22" s="105"/>
      <c r="G22" s="4"/>
      <c r="H22" s="2"/>
    </row>
    <row r="23" spans="1:11">
      <c r="A23" s="94" t="s">
        <v>4</v>
      </c>
      <c r="B23" s="95"/>
      <c r="C23" s="96"/>
      <c r="D23" s="97">
        <f>SUM(D21:F22)</f>
        <v>0</v>
      </c>
      <c r="E23" s="98"/>
      <c r="F23" s="99"/>
      <c r="G23" s="4"/>
      <c r="H23" s="2"/>
    </row>
    <row r="24" spans="1:11">
      <c r="A24" s="113"/>
      <c r="B24" s="113"/>
      <c r="C24" s="113"/>
      <c r="D24" s="113"/>
      <c r="E24" s="113"/>
      <c r="F24" s="113"/>
      <c r="G24" s="4"/>
      <c r="H24" s="4"/>
      <c r="I24" s="4"/>
      <c r="J24" s="4"/>
      <c r="K24" s="6"/>
    </row>
    <row r="25" spans="1:11">
      <c r="A25" s="106" t="s">
        <v>42</v>
      </c>
      <c r="B25" s="106"/>
      <c r="C25" s="106"/>
      <c r="D25" s="106"/>
      <c r="E25" s="106"/>
      <c r="F25" s="106"/>
    </row>
    <row r="26" spans="1:11">
      <c r="A26" s="16" t="s">
        <v>6</v>
      </c>
      <c r="B26" s="121" t="s">
        <v>12</v>
      </c>
      <c r="C26" s="121"/>
      <c r="D26" s="16" t="s">
        <v>13</v>
      </c>
      <c r="E26" s="121" t="s">
        <v>43</v>
      </c>
      <c r="F26" s="121"/>
    </row>
    <row r="27" spans="1:11">
      <c r="A27" s="14" t="s">
        <v>8</v>
      </c>
      <c r="B27" s="113" t="s">
        <v>14</v>
      </c>
      <c r="C27" s="113"/>
      <c r="D27" s="53">
        <f>'LOTE I - ITEM I'!D27</f>
        <v>0</v>
      </c>
      <c r="E27" s="123">
        <f>(D17+D23)*D27</f>
        <v>0</v>
      </c>
      <c r="F27" s="123"/>
    </row>
    <row r="28" spans="1:11">
      <c r="A28" s="14" t="s">
        <v>9</v>
      </c>
      <c r="B28" s="113" t="s">
        <v>15</v>
      </c>
      <c r="C28" s="113"/>
      <c r="D28" s="53">
        <f>'LOTE I - ITEM I'!D28</f>
        <v>0</v>
      </c>
      <c r="E28" s="123">
        <f>(D17+D23+E27)*D28</f>
        <v>0</v>
      </c>
      <c r="F28" s="123"/>
    </row>
    <row r="29" spans="1:11">
      <c r="A29" s="94" t="s">
        <v>10</v>
      </c>
      <c r="B29" s="95"/>
      <c r="C29" s="95"/>
      <c r="D29" s="96"/>
      <c r="E29" s="124">
        <f>SUM(E27:E28)</f>
        <v>0</v>
      </c>
      <c r="F29" s="124"/>
    </row>
    <row r="30" spans="1:11">
      <c r="A30" s="122" t="s">
        <v>32</v>
      </c>
      <c r="B30" s="122"/>
      <c r="C30" s="122"/>
      <c r="D30" s="122"/>
      <c r="E30" s="122"/>
      <c r="F30" s="122"/>
    </row>
    <row r="31" spans="1:11">
      <c r="A31" s="113"/>
      <c r="B31" s="113"/>
      <c r="C31" s="113"/>
      <c r="D31" s="113"/>
      <c r="E31" s="113"/>
      <c r="F31" s="113"/>
    </row>
    <row r="32" spans="1:11">
      <c r="A32" s="106" t="s">
        <v>44</v>
      </c>
      <c r="B32" s="106"/>
      <c r="C32" s="106"/>
      <c r="D32" s="106"/>
      <c r="E32" s="106"/>
      <c r="F32" s="106"/>
    </row>
    <row r="33" spans="1:7">
      <c r="A33" s="16" t="s">
        <v>6</v>
      </c>
      <c r="B33" s="16" t="s">
        <v>12</v>
      </c>
      <c r="C33" s="121" t="s">
        <v>13</v>
      </c>
      <c r="D33" s="121"/>
      <c r="E33" s="121" t="s">
        <v>7</v>
      </c>
      <c r="F33" s="121"/>
    </row>
    <row r="34" spans="1:7">
      <c r="A34" s="14" t="s">
        <v>45</v>
      </c>
      <c r="B34" s="15" t="s">
        <v>17</v>
      </c>
      <c r="C34" s="107">
        <f>'LOTE I - ITEM I'!C34</f>
        <v>0</v>
      </c>
      <c r="D34" s="107"/>
      <c r="E34" s="120">
        <f>(E$43+E$45)/(1-C$38)*C34</f>
        <v>0</v>
      </c>
      <c r="F34" s="120"/>
      <c r="G34" s="2"/>
    </row>
    <row r="35" spans="1:7">
      <c r="A35" s="14" t="s">
        <v>46</v>
      </c>
      <c r="B35" s="15" t="s">
        <v>18</v>
      </c>
      <c r="C35" s="107">
        <f>'LOTE I - ITEM I'!C35</f>
        <v>0</v>
      </c>
      <c r="D35" s="107"/>
      <c r="E35" s="120">
        <f t="shared" ref="E35:E37" si="0">(E$43+E$45)/(1-C$38)*C35</f>
        <v>0</v>
      </c>
      <c r="F35" s="120"/>
      <c r="G35" s="2"/>
    </row>
    <row r="36" spans="1:7">
      <c r="A36" s="14" t="s">
        <v>47</v>
      </c>
      <c r="B36" s="15" t="s">
        <v>19</v>
      </c>
      <c r="C36" s="107">
        <f>'LOTE I - ITEM I'!C36</f>
        <v>0</v>
      </c>
      <c r="D36" s="107"/>
      <c r="E36" s="120">
        <f t="shared" si="0"/>
        <v>0</v>
      </c>
      <c r="F36" s="120"/>
      <c r="G36" s="2"/>
    </row>
    <row r="37" spans="1:7" ht="16.5" customHeight="1">
      <c r="A37" s="14" t="s">
        <v>48</v>
      </c>
      <c r="B37" s="15" t="s">
        <v>20</v>
      </c>
      <c r="C37" s="107">
        <f>'LOTE I - ITEM I'!C37</f>
        <v>0</v>
      </c>
      <c r="D37" s="107"/>
      <c r="E37" s="120">
        <f t="shared" si="0"/>
        <v>0</v>
      </c>
      <c r="F37" s="120"/>
    </row>
    <row r="38" spans="1:7">
      <c r="A38" s="71" t="s">
        <v>118</v>
      </c>
      <c r="B38" s="71"/>
      <c r="C38" s="108">
        <f>SUM(C34:D37)</f>
        <v>0</v>
      </c>
      <c r="D38" s="108"/>
      <c r="E38" s="110">
        <f>SUM(E34:F37)</f>
        <v>0</v>
      </c>
      <c r="F38" s="110"/>
    </row>
    <row r="39" spans="1:7">
      <c r="A39" s="109" t="s">
        <v>21</v>
      </c>
      <c r="B39" s="109"/>
      <c r="C39" s="109"/>
      <c r="D39" s="109"/>
      <c r="E39" s="109"/>
      <c r="F39" s="109"/>
    </row>
    <row r="40" spans="1:7">
      <c r="A40" s="113"/>
      <c r="B40" s="113"/>
      <c r="C40" s="113"/>
      <c r="D40" s="113"/>
      <c r="E40" s="113"/>
      <c r="F40" s="113"/>
    </row>
    <row r="41" spans="1:7">
      <c r="A41" s="106" t="s">
        <v>120</v>
      </c>
      <c r="B41" s="106"/>
      <c r="C41" s="106"/>
      <c r="D41" s="106"/>
      <c r="E41" s="106"/>
      <c r="F41" s="106"/>
    </row>
    <row r="42" spans="1:7">
      <c r="A42" s="16" t="s">
        <v>6</v>
      </c>
      <c r="B42" s="121" t="s">
        <v>12</v>
      </c>
      <c r="C42" s="121"/>
      <c r="D42" s="121"/>
      <c r="E42" s="121" t="s">
        <v>7</v>
      </c>
      <c r="F42" s="121"/>
    </row>
    <row r="43" spans="1:7">
      <c r="A43" s="14" t="s">
        <v>22</v>
      </c>
      <c r="B43" s="71" t="s">
        <v>51</v>
      </c>
      <c r="C43" s="71"/>
      <c r="D43" s="71"/>
      <c r="E43" s="123">
        <f>D17</f>
        <v>0</v>
      </c>
      <c r="F43" s="113"/>
    </row>
    <row r="44" spans="1:7" ht="26.25" customHeight="1">
      <c r="A44" s="14" t="s">
        <v>23</v>
      </c>
      <c r="B44" s="94" t="s">
        <v>52</v>
      </c>
      <c r="C44" s="95"/>
      <c r="D44" s="96"/>
      <c r="E44" s="134">
        <f>D23</f>
        <v>0</v>
      </c>
      <c r="F44" s="135"/>
    </row>
    <row r="45" spans="1:7">
      <c r="A45" s="14" t="s">
        <v>5</v>
      </c>
      <c r="B45" s="71" t="s">
        <v>11</v>
      </c>
      <c r="C45" s="71"/>
      <c r="D45" s="71"/>
      <c r="E45" s="123">
        <f>E29</f>
        <v>0</v>
      </c>
      <c r="F45" s="113"/>
    </row>
    <row r="46" spans="1:7">
      <c r="A46" s="14" t="s">
        <v>50</v>
      </c>
      <c r="B46" s="71" t="s">
        <v>16</v>
      </c>
      <c r="C46" s="71"/>
      <c r="D46" s="71"/>
      <c r="E46" s="123">
        <f>E38</f>
        <v>0</v>
      </c>
      <c r="F46" s="113"/>
    </row>
    <row r="47" spans="1:7">
      <c r="A47" s="113"/>
      <c r="B47" s="113"/>
      <c r="C47" s="113"/>
      <c r="D47" s="113"/>
      <c r="E47" s="113"/>
      <c r="F47" s="113"/>
    </row>
    <row r="48" spans="1:7">
      <c r="A48" s="71" t="s">
        <v>49</v>
      </c>
      <c r="B48" s="71"/>
      <c r="C48" s="71"/>
      <c r="D48" s="71"/>
      <c r="E48" s="123">
        <f>SUM(E43:F46)</f>
        <v>0</v>
      </c>
      <c r="F48" s="113"/>
    </row>
    <row r="49" spans="1:1">
      <c r="A49" s="13" t="s">
        <v>95</v>
      </c>
    </row>
  </sheetData>
  <mergeCells count="69">
    <mergeCell ref="A10:F10"/>
    <mergeCell ref="A7:D7"/>
    <mergeCell ref="E7:F7"/>
    <mergeCell ref="A8:D8"/>
    <mergeCell ref="E8:F8"/>
    <mergeCell ref="A9:F9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20:C20"/>
    <mergeCell ref="D20:F20"/>
    <mergeCell ref="A21:C21"/>
    <mergeCell ref="D21:F21"/>
    <mergeCell ref="A22:C22"/>
    <mergeCell ref="D22:F22"/>
    <mergeCell ref="A23:C23"/>
    <mergeCell ref="D23:F23"/>
    <mergeCell ref="A24:F24"/>
    <mergeCell ref="A25:F25"/>
    <mergeCell ref="B26:C26"/>
    <mergeCell ref="E26:F26"/>
    <mergeCell ref="C34:D34"/>
    <mergeCell ref="E34:F34"/>
    <mergeCell ref="B27:C27"/>
    <mergeCell ref="E27:F27"/>
    <mergeCell ref="B28:C28"/>
    <mergeCell ref="E28:F28"/>
    <mergeCell ref="E29:F29"/>
    <mergeCell ref="A29:D29"/>
    <mergeCell ref="A30:F30"/>
    <mergeCell ref="A31:F31"/>
    <mergeCell ref="A32:F32"/>
    <mergeCell ref="C33:D33"/>
    <mergeCell ref="E33:F33"/>
    <mergeCell ref="A47:F47"/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A41:F41"/>
    <mergeCell ref="C35:D35"/>
    <mergeCell ref="E35:F35"/>
    <mergeCell ref="C36:D36"/>
    <mergeCell ref="E36:F36"/>
    <mergeCell ref="C37:D37"/>
    <mergeCell ref="A38:B38"/>
    <mergeCell ref="C38:D38"/>
    <mergeCell ref="E38:F38"/>
    <mergeCell ref="A39:F39"/>
    <mergeCell ref="A40:F40"/>
    <mergeCell ref="E37:F37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C413-E3F9-441B-AB76-CCA25451D78E}">
  <sheetPr>
    <pageSetUpPr fitToPage="1"/>
  </sheetPr>
  <dimension ref="A1:K49"/>
  <sheetViews>
    <sheetView showGridLines="0" view="pageBreakPreview" topLeftCell="A4" zoomScaleNormal="100" zoomScaleSheetLayoutView="100" workbookViewId="0">
      <selection activeCell="E8" sqref="E8:F8"/>
    </sheetView>
  </sheetViews>
  <sheetFormatPr defaultColWidth="0" defaultRowHeight="15" zeroHeight="1"/>
  <cols>
    <col min="1" max="1" width="18.42578125" style="8" customWidth="1"/>
    <col min="2" max="2" width="17" style="8" customWidth="1"/>
    <col min="3" max="3" width="9.85546875" style="8" customWidth="1"/>
    <col min="4" max="4" width="12.5703125" style="8" customWidth="1"/>
    <col min="5" max="5" width="10.28515625" style="8" customWidth="1"/>
    <col min="6" max="6" width="17.42578125" style="8" customWidth="1"/>
    <col min="7" max="11" width="0" style="8" hidden="1" customWidth="1"/>
    <col min="12" max="16384" width="9.140625" style="8" hidden="1"/>
  </cols>
  <sheetData>
    <row r="1" spans="1:7">
      <c r="A1" s="9" t="s">
        <v>24</v>
      </c>
      <c r="B1" s="10"/>
      <c r="C1" s="10"/>
      <c r="D1" s="10"/>
      <c r="E1" s="10"/>
      <c r="F1" s="10"/>
    </row>
    <row r="2" spans="1:7">
      <c r="A2" s="9" t="s">
        <v>25</v>
      </c>
      <c r="B2" s="10"/>
      <c r="C2" s="10"/>
      <c r="D2" s="10"/>
      <c r="E2" s="10"/>
      <c r="F2" s="10"/>
    </row>
    <row r="3" spans="1:7">
      <c r="A3" s="9" t="s">
        <v>26</v>
      </c>
      <c r="B3" s="10"/>
      <c r="C3" s="10"/>
      <c r="D3" s="10"/>
      <c r="E3" s="10"/>
      <c r="F3" s="10"/>
    </row>
    <row r="4" spans="1:7">
      <c r="A4" s="9" t="s">
        <v>27</v>
      </c>
      <c r="B4" s="10"/>
      <c r="C4" s="10"/>
      <c r="D4" s="10"/>
      <c r="E4" s="10"/>
      <c r="F4" s="10"/>
    </row>
    <row r="5" spans="1:7">
      <c r="A5" s="9" t="s">
        <v>28</v>
      </c>
      <c r="B5" s="10"/>
      <c r="C5" s="10"/>
      <c r="D5" s="10"/>
      <c r="E5" s="10"/>
      <c r="F5" s="10"/>
    </row>
    <row r="6" spans="1:7">
      <c r="A6" s="9"/>
      <c r="B6" s="10"/>
      <c r="C6" s="10"/>
      <c r="D6" s="10"/>
      <c r="E6" s="10"/>
      <c r="F6" s="10"/>
    </row>
    <row r="7" spans="1:7">
      <c r="A7" s="116" t="s">
        <v>29</v>
      </c>
      <c r="B7" s="116"/>
      <c r="C7" s="116"/>
      <c r="D7" s="116"/>
      <c r="E7" s="114" t="s">
        <v>154</v>
      </c>
      <c r="F7" s="114"/>
    </row>
    <row r="8" spans="1:7">
      <c r="A8" s="116" t="s">
        <v>30</v>
      </c>
      <c r="B8" s="116"/>
      <c r="C8" s="116"/>
      <c r="D8" s="116"/>
      <c r="E8" s="115" t="s">
        <v>156</v>
      </c>
      <c r="F8" s="115"/>
    </row>
    <row r="9" spans="1:7">
      <c r="A9" s="117"/>
      <c r="B9" s="117"/>
      <c r="C9" s="117"/>
      <c r="D9" s="117"/>
      <c r="E9" s="117"/>
      <c r="F9" s="117"/>
    </row>
    <row r="10" spans="1:7" ht="15.75">
      <c r="A10" s="112" t="s">
        <v>31</v>
      </c>
      <c r="B10" s="112"/>
      <c r="C10" s="112"/>
      <c r="D10" s="112"/>
      <c r="E10" s="112"/>
      <c r="F10" s="112"/>
    </row>
    <row r="11" spans="1:7">
      <c r="A11" s="111"/>
      <c r="B11" s="111"/>
      <c r="C11" s="111"/>
      <c r="D11" s="111"/>
      <c r="E11" s="111"/>
      <c r="F11" s="111"/>
    </row>
    <row r="12" spans="1:7">
      <c r="A12" s="118" t="s">
        <v>147</v>
      </c>
      <c r="B12" s="118"/>
      <c r="C12" s="118"/>
      <c r="D12" s="118"/>
      <c r="E12" s="118"/>
      <c r="F12" s="118"/>
      <c r="G12" s="3"/>
    </row>
    <row r="13" spans="1:7" s="20" customFormat="1">
      <c r="A13" s="106" t="s">
        <v>34</v>
      </c>
      <c r="B13" s="106"/>
      <c r="C13" s="106"/>
      <c r="D13" s="106"/>
      <c r="E13" s="106"/>
      <c r="F13" s="106"/>
      <c r="G13" s="125"/>
    </row>
    <row r="14" spans="1:7" s="20" customFormat="1">
      <c r="A14" s="119" t="s">
        <v>0</v>
      </c>
      <c r="B14" s="119"/>
      <c r="C14" s="119"/>
      <c r="D14" s="119"/>
      <c r="E14" s="119"/>
      <c r="F14" s="119"/>
      <c r="G14" s="125"/>
    </row>
    <row r="15" spans="1:7">
      <c r="A15" s="19" t="s">
        <v>1</v>
      </c>
      <c r="B15" s="126" t="s">
        <v>2</v>
      </c>
      <c r="C15" s="127"/>
      <c r="D15" s="126" t="s">
        <v>39</v>
      </c>
      <c r="E15" s="133"/>
      <c r="F15" s="127"/>
      <c r="G15" s="1"/>
    </row>
    <row r="16" spans="1:7">
      <c r="A16" s="17" t="s">
        <v>36</v>
      </c>
      <c r="B16" s="128" t="s">
        <v>35</v>
      </c>
      <c r="C16" s="129"/>
      <c r="D16" s="130">
        <f>'LOTE I - ITEM I'!D16</f>
        <v>0</v>
      </c>
      <c r="E16" s="131"/>
      <c r="F16" s="132"/>
      <c r="G16" s="7"/>
    </row>
    <row r="17" spans="1:11">
      <c r="A17" s="94" t="s">
        <v>33</v>
      </c>
      <c r="B17" s="95"/>
      <c r="C17" s="96"/>
      <c r="D17" s="97">
        <f>SUM(D16:F16)</f>
        <v>0</v>
      </c>
      <c r="E17" s="98"/>
      <c r="F17" s="99"/>
      <c r="G17" s="4"/>
      <c r="H17" s="2"/>
    </row>
    <row r="18" spans="1:11">
      <c r="A18" s="94"/>
      <c r="B18" s="95"/>
      <c r="C18" s="95"/>
      <c r="D18" s="95"/>
      <c r="E18" s="95"/>
      <c r="F18" s="96"/>
      <c r="G18" s="4"/>
      <c r="H18" s="2"/>
    </row>
    <row r="19" spans="1:11">
      <c r="A19" s="106" t="s">
        <v>40</v>
      </c>
      <c r="B19" s="106"/>
      <c r="C19" s="106"/>
      <c r="D19" s="106"/>
      <c r="E19" s="106"/>
      <c r="F19" s="106"/>
      <c r="G19" s="4"/>
      <c r="H19" s="2"/>
    </row>
    <row r="20" spans="1:11">
      <c r="A20" s="126" t="s">
        <v>1</v>
      </c>
      <c r="B20" s="133"/>
      <c r="C20" s="127"/>
      <c r="D20" s="126" t="s">
        <v>41</v>
      </c>
      <c r="E20" s="133"/>
      <c r="F20" s="127"/>
      <c r="G20" s="4"/>
      <c r="H20" s="2"/>
    </row>
    <row r="21" spans="1:11">
      <c r="A21" s="100" t="s">
        <v>37</v>
      </c>
      <c r="B21" s="101"/>
      <c r="C21" s="102"/>
      <c r="D21" s="103">
        <f>'INSUMOS - MATERIAIS - LOTE I'!E108</f>
        <v>0</v>
      </c>
      <c r="E21" s="104"/>
      <c r="F21" s="105"/>
      <c r="G21" s="4"/>
      <c r="H21" s="2"/>
    </row>
    <row r="22" spans="1:11">
      <c r="A22" s="100" t="s">
        <v>38</v>
      </c>
      <c r="B22" s="101"/>
      <c r="C22" s="102"/>
      <c r="D22" s="103">
        <f>'INSUMOS - EQUIP - LOTE I'!I84</f>
        <v>0</v>
      </c>
      <c r="E22" s="104"/>
      <c r="F22" s="105"/>
      <c r="G22" s="4"/>
      <c r="H22" s="2"/>
    </row>
    <row r="23" spans="1:11">
      <c r="A23" s="94" t="s">
        <v>4</v>
      </c>
      <c r="B23" s="95"/>
      <c r="C23" s="96"/>
      <c r="D23" s="97">
        <f>SUM(D21:F22)</f>
        <v>0</v>
      </c>
      <c r="E23" s="98"/>
      <c r="F23" s="99"/>
      <c r="G23" s="4"/>
      <c r="H23" s="2"/>
    </row>
    <row r="24" spans="1:11">
      <c r="A24" s="113"/>
      <c r="B24" s="113"/>
      <c r="C24" s="113"/>
      <c r="D24" s="113"/>
      <c r="E24" s="113"/>
      <c r="F24" s="113"/>
      <c r="G24" s="4"/>
      <c r="H24" s="4"/>
      <c r="I24" s="4"/>
      <c r="J24" s="4"/>
      <c r="K24" s="6"/>
    </row>
    <row r="25" spans="1:11">
      <c r="A25" s="106" t="s">
        <v>42</v>
      </c>
      <c r="B25" s="106"/>
      <c r="C25" s="106"/>
      <c r="D25" s="106"/>
      <c r="E25" s="106"/>
      <c r="F25" s="106"/>
    </row>
    <row r="26" spans="1:11">
      <c r="A26" s="19" t="s">
        <v>6</v>
      </c>
      <c r="B26" s="121" t="s">
        <v>12</v>
      </c>
      <c r="C26" s="121"/>
      <c r="D26" s="19" t="s">
        <v>13</v>
      </c>
      <c r="E26" s="121" t="s">
        <v>43</v>
      </c>
      <c r="F26" s="121"/>
    </row>
    <row r="27" spans="1:11">
      <c r="A27" s="18" t="s">
        <v>8</v>
      </c>
      <c r="B27" s="113" t="s">
        <v>14</v>
      </c>
      <c r="C27" s="113"/>
      <c r="D27" s="53">
        <f>'LOTE I - ITEM I'!D27</f>
        <v>0</v>
      </c>
      <c r="E27" s="123">
        <f>(D17+D23)*D27</f>
        <v>0</v>
      </c>
      <c r="F27" s="123"/>
    </row>
    <row r="28" spans="1:11">
      <c r="A28" s="18" t="s">
        <v>9</v>
      </c>
      <c r="B28" s="113" t="s">
        <v>15</v>
      </c>
      <c r="C28" s="113"/>
      <c r="D28" s="53">
        <f>'LOTE I - ITEM I'!D28</f>
        <v>0</v>
      </c>
      <c r="E28" s="123">
        <f>(D17+D23+E27)*D28</f>
        <v>0</v>
      </c>
      <c r="F28" s="123"/>
    </row>
    <row r="29" spans="1:11">
      <c r="A29" s="94" t="s">
        <v>10</v>
      </c>
      <c r="B29" s="95"/>
      <c r="C29" s="95"/>
      <c r="D29" s="96"/>
      <c r="E29" s="124">
        <f>SUM(E27:E28)</f>
        <v>0</v>
      </c>
      <c r="F29" s="124"/>
    </row>
    <row r="30" spans="1:11">
      <c r="A30" s="122" t="s">
        <v>32</v>
      </c>
      <c r="B30" s="122"/>
      <c r="C30" s="122"/>
      <c r="D30" s="122"/>
      <c r="E30" s="122"/>
      <c r="F30" s="122"/>
    </row>
    <row r="31" spans="1:11">
      <c r="A31" s="113"/>
      <c r="B31" s="113"/>
      <c r="C31" s="113"/>
      <c r="D31" s="113"/>
      <c r="E31" s="113"/>
      <c r="F31" s="113"/>
    </row>
    <row r="32" spans="1:11">
      <c r="A32" s="106" t="s">
        <v>44</v>
      </c>
      <c r="B32" s="106"/>
      <c r="C32" s="106"/>
      <c r="D32" s="106"/>
      <c r="E32" s="106"/>
      <c r="F32" s="106"/>
    </row>
    <row r="33" spans="1:7">
      <c r="A33" s="19" t="s">
        <v>6</v>
      </c>
      <c r="B33" s="19" t="s">
        <v>12</v>
      </c>
      <c r="C33" s="121" t="s">
        <v>13</v>
      </c>
      <c r="D33" s="121"/>
      <c r="E33" s="121" t="s">
        <v>7</v>
      </c>
      <c r="F33" s="121"/>
    </row>
    <row r="34" spans="1:7">
      <c r="A34" s="18" t="s">
        <v>45</v>
      </c>
      <c r="B34" s="17" t="s">
        <v>17</v>
      </c>
      <c r="C34" s="107">
        <f>'LOTE I - ITEM I'!C34</f>
        <v>0</v>
      </c>
      <c r="D34" s="107"/>
      <c r="E34" s="120">
        <f>(E$43+E$45)/(1-C$38)*C34</f>
        <v>0</v>
      </c>
      <c r="F34" s="120"/>
      <c r="G34" s="2"/>
    </row>
    <row r="35" spans="1:7">
      <c r="A35" s="18" t="s">
        <v>46</v>
      </c>
      <c r="B35" s="17" t="s">
        <v>18</v>
      </c>
      <c r="C35" s="107">
        <f>'LOTE I - ITEM I'!C35</f>
        <v>0</v>
      </c>
      <c r="D35" s="107"/>
      <c r="E35" s="120">
        <f t="shared" ref="E35:E37" si="0">(E$43+E$45)/(1-C$38)*C35</f>
        <v>0</v>
      </c>
      <c r="F35" s="120"/>
      <c r="G35" s="2"/>
    </row>
    <row r="36" spans="1:7">
      <c r="A36" s="18" t="s">
        <v>47</v>
      </c>
      <c r="B36" s="17" t="s">
        <v>19</v>
      </c>
      <c r="C36" s="107">
        <f>'LOTE I - ITEM I'!C36</f>
        <v>0</v>
      </c>
      <c r="D36" s="107"/>
      <c r="E36" s="120">
        <f t="shared" si="0"/>
        <v>0</v>
      </c>
      <c r="F36" s="120"/>
      <c r="G36" s="2"/>
    </row>
    <row r="37" spans="1:7" ht="16.5" customHeight="1">
      <c r="A37" s="18" t="s">
        <v>48</v>
      </c>
      <c r="B37" s="17" t="s">
        <v>20</v>
      </c>
      <c r="C37" s="107">
        <f>'LOTE I - ITEM I'!C37</f>
        <v>0</v>
      </c>
      <c r="D37" s="107"/>
      <c r="E37" s="120">
        <f t="shared" si="0"/>
        <v>0</v>
      </c>
      <c r="F37" s="120"/>
    </row>
    <row r="38" spans="1:7">
      <c r="A38" s="71" t="s">
        <v>118</v>
      </c>
      <c r="B38" s="71"/>
      <c r="C38" s="108">
        <f>SUM(C34:D37)</f>
        <v>0</v>
      </c>
      <c r="D38" s="108"/>
      <c r="E38" s="110">
        <f>SUM(E34:F37)</f>
        <v>0</v>
      </c>
      <c r="F38" s="110"/>
    </row>
    <row r="39" spans="1:7">
      <c r="A39" s="109" t="s">
        <v>21</v>
      </c>
      <c r="B39" s="109"/>
      <c r="C39" s="109"/>
      <c r="D39" s="109"/>
      <c r="E39" s="109"/>
      <c r="F39" s="109"/>
    </row>
    <row r="40" spans="1:7">
      <c r="A40" s="113"/>
      <c r="B40" s="113"/>
      <c r="C40" s="113"/>
      <c r="D40" s="113"/>
      <c r="E40" s="113"/>
      <c r="F40" s="113"/>
    </row>
    <row r="41" spans="1:7">
      <c r="A41" s="106" t="s">
        <v>120</v>
      </c>
      <c r="B41" s="106"/>
      <c r="C41" s="106"/>
      <c r="D41" s="106"/>
      <c r="E41" s="106"/>
      <c r="F41" s="106"/>
    </row>
    <row r="42" spans="1:7">
      <c r="A42" s="19" t="s">
        <v>6</v>
      </c>
      <c r="B42" s="121" t="s">
        <v>12</v>
      </c>
      <c r="C42" s="121"/>
      <c r="D42" s="121"/>
      <c r="E42" s="121" t="s">
        <v>7</v>
      </c>
      <c r="F42" s="121"/>
    </row>
    <row r="43" spans="1:7">
      <c r="A43" s="18" t="s">
        <v>22</v>
      </c>
      <c r="B43" s="71" t="s">
        <v>51</v>
      </c>
      <c r="C43" s="71"/>
      <c r="D43" s="71"/>
      <c r="E43" s="123">
        <f>D17</f>
        <v>0</v>
      </c>
      <c r="F43" s="113"/>
    </row>
    <row r="44" spans="1:7" ht="26.25" customHeight="1">
      <c r="A44" s="18" t="s">
        <v>23</v>
      </c>
      <c r="B44" s="94" t="s">
        <v>52</v>
      </c>
      <c r="C44" s="95"/>
      <c r="D44" s="96"/>
      <c r="E44" s="134">
        <f>D23</f>
        <v>0</v>
      </c>
      <c r="F44" s="135"/>
    </row>
    <row r="45" spans="1:7">
      <c r="A45" s="18" t="s">
        <v>5</v>
      </c>
      <c r="B45" s="71" t="s">
        <v>11</v>
      </c>
      <c r="C45" s="71"/>
      <c r="D45" s="71"/>
      <c r="E45" s="123">
        <f>E29</f>
        <v>0</v>
      </c>
      <c r="F45" s="113"/>
    </row>
    <row r="46" spans="1:7">
      <c r="A46" s="18" t="s">
        <v>50</v>
      </c>
      <c r="B46" s="71" t="s">
        <v>16</v>
      </c>
      <c r="C46" s="71"/>
      <c r="D46" s="71"/>
      <c r="E46" s="123">
        <f>E38</f>
        <v>0</v>
      </c>
      <c r="F46" s="113"/>
    </row>
    <row r="47" spans="1:7">
      <c r="A47" s="113"/>
      <c r="B47" s="113"/>
      <c r="C47" s="113"/>
      <c r="D47" s="113"/>
      <c r="E47" s="113"/>
      <c r="F47" s="113"/>
    </row>
    <row r="48" spans="1:7">
      <c r="A48" s="71" t="s">
        <v>49</v>
      </c>
      <c r="B48" s="71"/>
      <c r="C48" s="71"/>
      <c r="D48" s="71"/>
      <c r="E48" s="123">
        <f>SUM(E43:F46)</f>
        <v>0</v>
      </c>
      <c r="F48" s="113"/>
    </row>
    <row r="49" spans="1:1">
      <c r="A49" s="13" t="s">
        <v>95</v>
      </c>
    </row>
  </sheetData>
  <mergeCells count="69">
    <mergeCell ref="A48:D48"/>
    <mergeCell ref="E48:F48"/>
    <mergeCell ref="B42:D42"/>
    <mergeCell ref="E42:F42"/>
    <mergeCell ref="B43:D43"/>
    <mergeCell ref="E43:F43"/>
    <mergeCell ref="B44:D44"/>
    <mergeCell ref="E44:F44"/>
    <mergeCell ref="B45:D45"/>
    <mergeCell ref="E45:F45"/>
    <mergeCell ref="B46:D46"/>
    <mergeCell ref="E46:F46"/>
    <mergeCell ref="A47:F47"/>
    <mergeCell ref="A41:F41"/>
    <mergeCell ref="C35:D35"/>
    <mergeCell ref="E35:F35"/>
    <mergeCell ref="C36:D36"/>
    <mergeCell ref="E36:F36"/>
    <mergeCell ref="C37:D37"/>
    <mergeCell ref="E37:F37"/>
    <mergeCell ref="A38:B38"/>
    <mergeCell ref="C38:D38"/>
    <mergeCell ref="E38:F38"/>
    <mergeCell ref="A39:F39"/>
    <mergeCell ref="A40:F40"/>
    <mergeCell ref="C34:D34"/>
    <mergeCell ref="E34:F34"/>
    <mergeCell ref="B27:C27"/>
    <mergeCell ref="E27:F27"/>
    <mergeCell ref="B28:C28"/>
    <mergeCell ref="E28:F28"/>
    <mergeCell ref="A29:D29"/>
    <mergeCell ref="E29:F29"/>
    <mergeCell ref="A30:F30"/>
    <mergeCell ref="A31:F31"/>
    <mergeCell ref="A32:F32"/>
    <mergeCell ref="C33:D33"/>
    <mergeCell ref="E33:F33"/>
    <mergeCell ref="A23:C23"/>
    <mergeCell ref="D23:F23"/>
    <mergeCell ref="A24:F24"/>
    <mergeCell ref="A25:F25"/>
    <mergeCell ref="B26:C26"/>
    <mergeCell ref="E26:F26"/>
    <mergeCell ref="A20:C20"/>
    <mergeCell ref="D20:F20"/>
    <mergeCell ref="A21:C21"/>
    <mergeCell ref="D21:F21"/>
    <mergeCell ref="A22:C22"/>
    <mergeCell ref="D22:F22"/>
    <mergeCell ref="A19:F19"/>
    <mergeCell ref="A11:F11"/>
    <mergeCell ref="A12:F12"/>
    <mergeCell ref="A13:F13"/>
    <mergeCell ref="G13:G14"/>
    <mergeCell ref="A14:F14"/>
    <mergeCell ref="B15:C15"/>
    <mergeCell ref="D15:F15"/>
    <mergeCell ref="B16:C16"/>
    <mergeCell ref="D16:F16"/>
    <mergeCell ref="A17:C17"/>
    <mergeCell ref="D17:F17"/>
    <mergeCell ref="A18:F18"/>
    <mergeCell ref="A10:F10"/>
    <mergeCell ref="A7:D7"/>
    <mergeCell ref="E7:F7"/>
    <mergeCell ref="A8:D8"/>
    <mergeCell ref="E8:F8"/>
    <mergeCell ref="A9:F9"/>
  </mergeCells>
  <pageMargins left="0.511811024" right="0.511811024" top="0.78740157499999996" bottom="0.78740157499999996" header="0.31496062000000002" footer="0.31496062000000002"/>
  <pageSetup paperSize="9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9D639-0579-4B1A-B53E-0EFF77C27C01}">
  <sheetPr>
    <pageSetUpPr fitToPage="1"/>
  </sheetPr>
  <dimension ref="A1:K17"/>
  <sheetViews>
    <sheetView showGridLines="0" view="pageBreakPreview" zoomScaleNormal="100" zoomScaleSheetLayoutView="100" workbookViewId="0">
      <selection activeCell="A9" sqref="A9:F9"/>
    </sheetView>
  </sheetViews>
  <sheetFormatPr defaultColWidth="0" defaultRowHeight="15" zeroHeight="1"/>
  <cols>
    <col min="1" max="1" width="15.28515625" style="64" bestFit="1" customWidth="1"/>
    <col min="2" max="2" width="41.85546875" style="64" customWidth="1"/>
    <col min="3" max="3" width="14.140625" style="64" customWidth="1"/>
    <col min="4" max="4" width="11.7109375" style="64" bestFit="1" customWidth="1"/>
    <col min="5" max="5" width="19.140625" style="64" customWidth="1"/>
    <col min="6" max="6" width="20" style="64" customWidth="1"/>
    <col min="7" max="11" width="0" style="8" hidden="1" customWidth="1"/>
    <col min="12" max="16384" width="9.140625" style="8" hidden="1"/>
  </cols>
  <sheetData>
    <row r="1" spans="1:6">
      <c r="A1" s="9" t="s">
        <v>24</v>
      </c>
      <c r="B1" s="10"/>
      <c r="C1" s="10"/>
      <c r="D1" s="10"/>
      <c r="E1" s="10"/>
      <c r="F1" s="10"/>
    </row>
    <row r="2" spans="1:6">
      <c r="A2" s="9" t="s">
        <v>25</v>
      </c>
      <c r="B2" s="10"/>
      <c r="C2" s="10"/>
      <c r="D2" s="10"/>
      <c r="E2" s="10"/>
      <c r="F2" s="10"/>
    </row>
    <row r="3" spans="1:6">
      <c r="A3" s="9" t="s">
        <v>26</v>
      </c>
      <c r="B3" s="10"/>
      <c r="C3" s="10"/>
      <c r="D3" s="10"/>
      <c r="E3" s="10"/>
      <c r="F3" s="10"/>
    </row>
    <row r="4" spans="1:6">
      <c r="A4" s="9" t="s">
        <v>27</v>
      </c>
      <c r="B4" s="10"/>
      <c r="C4" s="10"/>
      <c r="D4" s="10"/>
      <c r="E4" s="10"/>
      <c r="F4" s="10"/>
    </row>
    <row r="5" spans="1:6">
      <c r="A5" s="9" t="s">
        <v>28</v>
      </c>
      <c r="B5" s="10"/>
      <c r="C5" s="10"/>
      <c r="D5" s="10"/>
      <c r="E5" s="10"/>
      <c r="F5" s="10"/>
    </row>
    <row r="6" spans="1:6">
      <c r="A6" s="9"/>
      <c r="B6" s="10"/>
      <c r="C6" s="10"/>
      <c r="D6" s="10"/>
      <c r="E6" s="10"/>
      <c r="F6" s="10"/>
    </row>
    <row r="7" spans="1:6">
      <c r="A7" s="116" t="s">
        <v>29</v>
      </c>
      <c r="B7" s="116"/>
      <c r="C7" s="116"/>
      <c r="D7" s="116"/>
      <c r="E7" s="114" t="s">
        <v>154</v>
      </c>
      <c r="F7" s="114"/>
    </row>
    <row r="8" spans="1:6">
      <c r="A8" s="116" t="s">
        <v>30</v>
      </c>
      <c r="B8" s="116"/>
      <c r="C8" s="116"/>
      <c r="D8" s="116"/>
      <c r="E8" s="115" t="s">
        <v>156</v>
      </c>
      <c r="F8" s="115"/>
    </row>
    <row r="9" spans="1:6">
      <c r="A9" s="117"/>
      <c r="B9" s="117"/>
      <c r="C9" s="117"/>
      <c r="D9" s="117"/>
      <c r="E9" s="117"/>
      <c r="F9" s="117"/>
    </row>
    <row r="10" spans="1:6" ht="15.75">
      <c r="A10" s="112" t="s">
        <v>31</v>
      </c>
      <c r="B10" s="112"/>
      <c r="C10" s="112"/>
      <c r="D10" s="112"/>
      <c r="E10" s="112"/>
      <c r="F10" s="112"/>
    </row>
    <row r="11" spans="1:6">
      <c r="A11" s="111"/>
      <c r="B11" s="111"/>
      <c r="C11" s="111"/>
      <c r="D11" s="111"/>
      <c r="E11" s="111"/>
      <c r="F11" s="111"/>
    </row>
    <row r="12" spans="1:6" ht="15.75">
      <c r="A12" s="140" t="s">
        <v>155</v>
      </c>
      <c r="B12" s="140"/>
      <c r="C12" s="140"/>
      <c r="D12" s="140"/>
      <c r="E12" s="140"/>
      <c r="F12" s="140"/>
    </row>
    <row r="13" spans="1:6" ht="30">
      <c r="A13" s="62" t="s">
        <v>112</v>
      </c>
      <c r="B13" s="62" t="s">
        <v>113</v>
      </c>
      <c r="C13" s="62" t="s">
        <v>114</v>
      </c>
      <c r="D13" s="62" t="s">
        <v>117</v>
      </c>
      <c r="E13" s="62" t="s">
        <v>115</v>
      </c>
      <c r="F13" s="62" t="s">
        <v>116</v>
      </c>
    </row>
    <row r="14" spans="1:6">
      <c r="A14" s="58">
        <v>1</v>
      </c>
      <c r="B14" s="59" t="s">
        <v>151</v>
      </c>
      <c r="C14" s="59" t="s">
        <v>35</v>
      </c>
      <c r="D14" s="59">
        <v>156</v>
      </c>
      <c r="E14" s="60">
        <f>'LOTE I - ITEM I'!E48</f>
        <v>0</v>
      </c>
      <c r="F14" s="61">
        <f>E14*D14</f>
        <v>0</v>
      </c>
    </row>
    <row r="15" spans="1:6">
      <c r="A15" s="58">
        <v>2</v>
      </c>
      <c r="B15" s="59" t="s">
        <v>152</v>
      </c>
      <c r="C15" s="59" t="s">
        <v>35</v>
      </c>
      <c r="D15" s="59">
        <v>156</v>
      </c>
      <c r="E15" s="60">
        <f>'LOTE I - ITEM II'!E48</f>
        <v>0</v>
      </c>
      <c r="F15" s="61">
        <f t="shared" ref="F15:F16" si="0">E15*D15</f>
        <v>0</v>
      </c>
    </row>
    <row r="16" spans="1:6">
      <c r="A16" s="58">
        <v>3</v>
      </c>
      <c r="B16" s="59" t="s">
        <v>153</v>
      </c>
      <c r="C16" s="59" t="s">
        <v>35</v>
      </c>
      <c r="D16" s="59">
        <v>156</v>
      </c>
      <c r="E16" s="60">
        <f>'LOTE I - ITEM III'!E48</f>
        <v>0</v>
      </c>
      <c r="F16" s="61">
        <f t="shared" si="0"/>
        <v>0</v>
      </c>
    </row>
    <row r="17" spans="1:6">
      <c r="A17" s="137" t="s">
        <v>119</v>
      </c>
      <c r="B17" s="138"/>
      <c r="C17" s="138"/>
      <c r="D17" s="138"/>
      <c r="E17" s="139"/>
      <c r="F17" s="63">
        <f>SUM(F14:F16)</f>
        <v>0</v>
      </c>
    </row>
  </sheetData>
  <mergeCells count="9">
    <mergeCell ref="A11:F11"/>
    <mergeCell ref="A17:E17"/>
    <mergeCell ref="A7:D7"/>
    <mergeCell ref="E7:F7"/>
    <mergeCell ref="A8:D8"/>
    <mergeCell ref="E8:F8"/>
    <mergeCell ref="A9:F9"/>
    <mergeCell ref="A10:F10"/>
    <mergeCell ref="A12:F12"/>
  </mergeCells>
  <pageMargins left="0.511811024" right="0.511811024" top="0.78740157499999996" bottom="0.78740157499999996" header="0.31496062000000002" footer="0.31496062000000002"/>
  <pageSetup paperSize="9" scale="7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INSUMOS - MATERIAIS - LOTE I</vt:lpstr>
      <vt:lpstr>INSUMOS - EQUIP - LOTE I</vt:lpstr>
      <vt:lpstr>LOTE I - ITEM I</vt:lpstr>
      <vt:lpstr>LOTE I - ITEM II</vt:lpstr>
      <vt:lpstr>LOTE I - ITEM III</vt:lpstr>
      <vt:lpstr>RESUMO - LOTE I</vt:lpstr>
      <vt:lpstr>'INSUMOS - EQUIP - LOTE I'!Area_de_impressao</vt:lpstr>
      <vt:lpstr>'INSUMOS - MATERIAIS - LOTE I'!Area_de_impressao</vt:lpstr>
      <vt:lpstr>'LOTE I - ITEM I'!Area_de_impressao</vt:lpstr>
      <vt:lpstr>'LOTE I - ITEM II'!Area_de_impressao</vt:lpstr>
      <vt:lpstr>'LOTE I - ITEM III'!Area_de_impressao</vt:lpstr>
      <vt:lpstr>'RESUMO - LOTE I'!Area_de_impressao</vt:lpstr>
      <vt:lpstr>'LOTE I - ITEM I'!Print_Area</vt:lpstr>
      <vt:lpstr>'LOTE I - ITEM II'!Print_Area</vt:lpstr>
      <vt:lpstr>'LOTE I - ITEM III'!Print_Area</vt:lpstr>
      <vt:lpstr>'RESUMO - LOTE 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Santos</cp:lastModifiedBy>
  <cp:lastPrinted>2019-04-30T19:56:49Z</cp:lastPrinted>
  <dcterms:created xsi:type="dcterms:W3CDTF">2018-04-20T18:54:17Z</dcterms:created>
  <dcterms:modified xsi:type="dcterms:W3CDTF">2021-07-12T19:26:09Z</dcterms:modified>
</cp:coreProperties>
</file>